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38420" yWindow="0" windowWidth="38400" windowHeight="23540" tabRatio="766" activeTab="5"/>
  </bookViews>
  <sheets>
    <sheet name="README" sheetId="32" r:id="rId1"/>
    <sheet name="10YR Interest Rate (Monthly)" sheetId="29" r:id="rId2"/>
    <sheet name="Real GDP per capita" sheetId="23" r:id="rId3"/>
    <sheet name="Unemp" sheetId="20" r:id="rId4"/>
    <sheet name="Emp" sheetId="2" r:id="rId5"/>
    <sheet name="ECB SDW (Various)" sheetId="12" r:id="rId6"/>
    <sheet name="Emp - by edu" sheetId="15" r:id="rId7"/>
    <sheet name="US Deficit" sheetId="25" r:id="rId8"/>
    <sheet name="IIP" sheetId="27" r:id="rId9"/>
    <sheet name="Gross External Debt" sheetId="26" r:id="rId10"/>
    <sheet name="Corporate Debt" sheetId="28" r:id="rId11"/>
    <sheet name="Nonperforming loans" sheetId="30" r:id="rId12"/>
    <sheet name="IMF Forecasts" sheetId="10" r:id="rId13"/>
    <sheet name="Labor Productivity" sheetId="24" r:id="rId14"/>
    <sheet name="Relative price of nontradables" sheetId="31" r:id="rId15"/>
    <sheet name="WB Data" sheetId="5" r:id="rId16"/>
  </sheets>
  <definedNames>
    <definedName name="_xlnm.Print_Area" localSheetId="12">'IMF Forecasts'!$A$4:$S$60</definedName>
    <definedName name="_xlnm.Print_Area" localSheetId="2">'Real GDP per capita'!$A$1:$S$30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23" l="1"/>
  <c r="E26" i="23"/>
  <c r="S30" i="23"/>
  <c r="S25" i="23"/>
  <c r="Q25" i="23"/>
  <c r="N27" i="23"/>
  <c r="P27" i="23"/>
  <c r="Q27" i="23"/>
  <c r="R27" i="23"/>
  <c r="S27" i="23"/>
  <c r="M6" i="23"/>
  <c r="M7" i="23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5" i="23"/>
  <c r="G24" i="23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5" i="23"/>
  <c r="O5" i="23"/>
  <c r="O6" i="23"/>
  <c r="O7" i="23"/>
  <c r="O8" i="23"/>
  <c r="O9" i="23"/>
  <c r="O10" i="23"/>
  <c r="O11" i="23"/>
  <c r="O12" i="23"/>
  <c r="O13" i="23"/>
  <c r="O14" i="23"/>
  <c r="O15" i="23"/>
  <c r="O16" i="23"/>
  <c r="O17" i="23"/>
  <c r="O18" i="23"/>
  <c r="O19" i="23"/>
  <c r="O20" i="23"/>
  <c r="O21" i="23"/>
  <c r="O22" i="23"/>
  <c r="O23" i="23"/>
  <c r="O24" i="23"/>
  <c r="C3" i="12"/>
  <c r="C26" i="25"/>
  <c r="S10" i="23"/>
  <c r="S19" i="23"/>
  <c r="R10" i="23"/>
  <c r="R19" i="23"/>
  <c r="Q10" i="23"/>
  <c r="Q19" i="23"/>
  <c r="P10" i="23"/>
  <c r="P19" i="23"/>
  <c r="N10" i="23"/>
  <c r="N19" i="23"/>
  <c r="K25" i="31"/>
  <c r="K24" i="31"/>
  <c r="K23" i="31"/>
  <c r="K22" i="31"/>
  <c r="G25" i="31"/>
  <c r="G24" i="31"/>
  <c r="G23" i="31"/>
  <c r="G22" i="31"/>
  <c r="C25" i="31"/>
  <c r="C24" i="31"/>
  <c r="C23" i="31"/>
  <c r="C22" i="31"/>
  <c r="C18" i="31"/>
  <c r="C17" i="31"/>
  <c r="C16" i="31"/>
  <c r="C15" i="31"/>
  <c r="C14" i="31"/>
  <c r="C13" i="31"/>
  <c r="K18" i="31"/>
  <c r="K17" i="31"/>
  <c r="K16" i="31"/>
  <c r="K15" i="31"/>
  <c r="K14" i="31"/>
  <c r="K13" i="31"/>
  <c r="K12" i="31"/>
  <c r="G18" i="31"/>
  <c r="G17" i="31"/>
  <c r="G16" i="31"/>
  <c r="G15" i="31"/>
  <c r="G14" i="31"/>
  <c r="G13" i="31"/>
  <c r="G12" i="31"/>
  <c r="C12" i="31"/>
  <c r="H12" i="31"/>
  <c r="H13" i="31"/>
  <c r="H14" i="31"/>
  <c r="H15" i="31"/>
  <c r="H16" i="31"/>
  <c r="H17" i="31"/>
  <c r="H18" i="31"/>
  <c r="I18" i="31"/>
  <c r="L12" i="31"/>
  <c r="L13" i="31"/>
  <c r="L14" i="31"/>
  <c r="L15" i="31"/>
  <c r="L16" i="31"/>
  <c r="L17" i="31"/>
  <c r="L18" i="31"/>
  <c r="M18" i="31"/>
  <c r="N18" i="31"/>
  <c r="A8" i="31"/>
  <c r="A7" i="31"/>
  <c r="A6" i="31"/>
  <c r="D12" i="31"/>
  <c r="D13" i="31"/>
  <c r="D14" i="31"/>
  <c r="D15" i="31"/>
  <c r="D16" i="31"/>
  <c r="D17" i="31"/>
  <c r="D18" i="31"/>
  <c r="E18" i="31"/>
  <c r="D22" i="31"/>
  <c r="H22" i="31"/>
  <c r="L22" i="31"/>
  <c r="D23" i="31"/>
  <c r="H23" i="31"/>
  <c r="L23" i="31"/>
  <c r="D24" i="31"/>
  <c r="H24" i="31"/>
  <c r="L24" i="31"/>
  <c r="D25" i="31"/>
  <c r="E25" i="31"/>
  <c r="H25" i="31"/>
  <c r="I25" i="31"/>
  <c r="L25" i="31"/>
  <c r="M25" i="31"/>
  <c r="N25" i="31"/>
  <c r="K29" i="23"/>
  <c r="L29" i="23"/>
  <c r="L28" i="23"/>
  <c r="K28" i="23"/>
  <c r="R9" i="23"/>
  <c r="R5" i="23"/>
  <c r="R26" i="23"/>
  <c r="R6" i="23"/>
  <c r="R24" i="23"/>
  <c r="R23" i="23"/>
  <c r="R22" i="23"/>
  <c r="R21" i="23"/>
  <c r="R20" i="23"/>
  <c r="R18" i="23"/>
  <c r="R17" i="23"/>
  <c r="R16" i="23"/>
  <c r="R15" i="23"/>
  <c r="R14" i="23"/>
  <c r="R13" i="23"/>
  <c r="R12" i="23"/>
  <c r="R11" i="23"/>
  <c r="R8" i="23"/>
  <c r="R7" i="23"/>
  <c r="K222" i="30"/>
  <c r="J222" i="30"/>
  <c r="L222" i="30"/>
  <c r="K221" i="30"/>
  <c r="J221" i="30"/>
  <c r="L221" i="30"/>
  <c r="K220" i="30"/>
  <c r="J220" i="30"/>
  <c r="L220" i="30"/>
  <c r="K219" i="30"/>
  <c r="J219" i="30"/>
  <c r="L219" i="30"/>
  <c r="K218" i="30"/>
  <c r="J218" i="30"/>
  <c r="L218" i="30"/>
  <c r="K217" i="30"/>
  <c r="J217" i="30"/>
  <c r="L217" i="30"/>
  <c r="K216" i="30"/>
  <c r="J216" i="30"/>
  <c r="L216" i="30"/>
  <c r="K215" i="30"/>
  <c r="J215" i="30"/>
  <c r="L215" i="30"/>
  <c r="K214" i="30"/>
  <c r="J214" i="30"/>
  <c r="L214" i="30"/>
  <c r="K213" i="30"/>
  <c r="J213" i="30"/>
  <c r="L213" i="30"/>
  <c r="K212" i="30"/>
  <c r="J212" i="30"/>
  <c r="L212" i="30"/>
  <c r="K211" i="30"/>
  <c r="J211" i="30"/>
  <c r="L211" i="30"/>
  <c r="K210" i="30"/>
  <c r="J210" i="30"/>
  <c r="L210" i="30"/>
  <c r="K209" i="30"/>
  <c r="J209" i="30"/>
  <c r="L209" i="30"/>
  <c r="K208" i="30"/>
  <c r="J208" i="30"/>
  <c r="L208" i="30"/>
  <c r="K207" i="30"/>
  <c r="J207" i="30"/>
  <c r="L207" i="30"/>
  <c r="K206" i="30"/>
  <c r="J206" i="30"/>
  <c r="L206" i="30"/>
  <c r="K205" i="30"/>
  <c r="J205" i="30"/>
  <c r="L205" i="30"/>
  <c r="K204" i="30"/>
  <c r="J204" i="30"/>
  <c r="L204" i="30"/>
  <c r="K203" i="30"/>
  <c r="J203" i="30"/>
  <c r="L203" i="30"/>
  <c r="K202" i="30"/>
  <c r="J202" i="30"/>
  <c r="L202" i="30"/>
  <c r="K201" i="30"/>
  <c r="J201" i="30"/>
  <c r="L201" i="30"/>
  <c r="K200" i="30"/>
  <c r="J200" i="30"/>
  <c r="L200" i="30"/>
  <c r="K199" i="30"/>
  <c r="J199" i="30"/>
  <c r="L199" i="30"/>
  <c r="K198" i="30"/>
  <c r="J198" i="30"/>
  <c r="L198" i="30"/>
  <c r="K197" i="30"/>
  <c r="J197" i="30"/>
  <c r="L197" i="30"/>
  <c r="K196" i="30"/>
  <c r="J196" i="30"/>
  <c r="L196" i="30"/>
  <c r="K195" i="30"/>
  <c r="J195" i="30"/>
  <c r="L195" i="30"/>
  <c r="K194" i="30"/>
  <c r="J194" i="30"/>
  <c r="L194" i="30"/>
  <c r="K193" i="30"/>
  <c r="J193" i="30"/>
  <c r="L193" i="30"/>
  <c r="K192" i="30"/>
  <c r="J192" i="30"/>
  <c r="L192" i="30"/>
  <c r="K191" i="30"/>
  <c r="J191" i="30"/>
  <c r="L191" i="30"/>
  <c r="K190" i="30"/>
  <c r="J190" i="30"/>
  <c r="L190" i="30"/>
  <c r="K189" i="30"/>
  <c r="J189" i="30"/>
  <c r="L189" i="30"/>
  <c r="K188" i="30"/>
  <c r="J188" i="30"/>
  <c r="L188" i="30"/>
  <c r="K187" i="30"/>
  <c r="J187" i="30"/>
  <c r="L187" i="30"/>
  <c r="K186" i="30"/>
  <c r="J186" i="30"/>
  <c r="L186" i="30"/>
  <c r="K185" i="30"/>
  <c r="J185" i="30"/>
  <c r="L185" i="30"/>
  <c r="K184" i="30"/>
  <c r="J184" i="30"/>
  <c r="L184" i="30"/>
  <c r="K183" i="30"/>
  <c r="J183" i="30"/>
  <c r="L183" i="30"/>
  <c r="K182" i="30"/>
  <c r="J182" i="30"/>
  <c r="L182" i="30"/>
  <c r="K181" i="30"/>
  <c r="J181" i="30"/>
  <c r="L181" i="30"/>
  <c r="K180" i="30"/>
  <c r="J180" i="30"/>
  <c r="L180" i="30"/>
  <c r="K179" i="30"/>
  <c r="J179" i="30"/>
  <c r="L179" i="30"/>
  <c r="K178" i="30"/>
  <c r="J178" i="30"/>
  <c r="L178" i="30"/>
  <c r="K177" i="30"/>
  <c r="J177" i="30"/>
  <c r="L177" i="30"/>
  <c r="K176" i="30"/>
  <c r="J176" i="30"/>
  <c r="L176" i="30"/>
  <c r="K175" i="30"/>
  <c r="J175" i="30"/>
  <c r="L175" i="30"/>
  <c r="K174" i="30"/>
  <c r="J174" i="30"/>
  <c r="L174" i="30"/>
  <c r="K173" i="30"/>
  <c r="J173" i="30"/>
  <c r="L173" i="30"/>
  <c r="K172" i="30"/>
  <c r="J172" i="30"/>
  <c r="L172" i="30"/>
  <c r="K171" i="30"/>
  <c r="J171" i="30"/>
  <c r="L171" i="30"/>
  <c r="K170" i="30"/>
  <c r="J170" i="30"/>
  <c r="L170" i="30"/>
  <c r="K169" i="30"/>
  <c r="J169" i="30"/>
  <c r="L169" i="30"/>
  <c r="K168" i="30"/>
  <c r="J168" i="30"/>
  <c r="L168" i="30"/>
  <c r="K167" i="30"/>
  <c r="J167" i="30"/>
  <c r="L167" i="30"/>
  <c r="K166" i="30"/>
  <c r="J166" i="30"/>
  <c r="L166" i="30"/>
  <c r="K165" i="30"/>
  <c r="J165" i="30"/>
  <c r="L165" i="30"/>
  <c r="K164" i="30"/>
  <c r="J164" i="30"/>
  <c r="L164" i="30"/>
  <c r="K163" i="30"/>
  <c r="J163" i="30"/>
  <c r="L163" i="30"/>
  <c r="K162" i="30"/>
  <c r="J162" i="30"/>
  <c r="L162" i="30"/>
  <c r="K161" i="30"/>
  <c r="J161" i="30"/>
  <c r="L161" i="30"/>
  <c r="K160" i="30"/>
  <c r="J160" i="30"/>
  <c r="L160" i="30"/>
  <c r="K159" i="30"/>
  <c r="J159" i="30"/>
  <c r="L159" i="30"/>
  <c r="K158" i="30"/>
  <c r="J158" i="30"/>
  <c r="L158" i="30"/>
  <c r="K157" i="30"/>
  <c r="J157" i="30"/>
  <c r="L157" i="30"/>
  <c r="K156" i="30"/>
  <c r="J156" i="30"/>
  <c r="L156" i="30"/>
  <c r="K155" i="30"/>
  <c r="J155" i="30"/>
  <c r="L155" i="30"/>
  <c r="K154" i="30"/>
  <c r="J154" i="30"/>
  <c r="L154" i="30"/>
  <c r="K153" i="30"/>
  <c r="J153" i="30"/>
  <c r="L153" i="30"/>
  <c r="K152" i="30"/>
  <c r="J152" i="30"/>
  <c r="L152" i="30"/>
  <c r="K151" i="30"/>
  <c r="J151" i="30"/>
  <c r="L151" i="30"/>
  <c r="K150" i="30"/>
  <c r="J150" i="30"/>
  <c r="L150" i="30"/>
  <c r="K149" i="30"/>
  <c r="J149" i="30"/>
  <c r="L149" i="30"/>
  <c r="K148" i="30"/>
  <c r="J148" i="30"/>
  <c r="L148" i="30"/>
  <c r="K147" i="30"/>
  <c r="J147" i="30"/>
  <c r="L147" i="30"/>
  <c r="K146" i="30"/>
  <c r="J146" i="30"/>
  <c r="L146" i="30"/>
  <c r="K145" i="30"/>
  <c r="J145" i="30"/>
  <c r="L145" i="30"/>
  <c r="K144" i="30"/>
  <c r="J144" i="30"/>
  <c r="L144" i="30"/>
  <c r="K143" i="30"/>
  <c r="J143" i="30"/>
  <c r="L143" i="30"/>
  <c r="K142" i="30"/>
  <c r="J142" i="30"/>
  <c r="L142" i="30"/>
  <c r="K141" i="30"/>
  <c r="J141" i="30"/>
  <c r="L141" i="30"/>
  <c r="K140" i="30"/>
  <c r="J140" i="30"/>
  <c r="L140" i="30"/>
  <c r="K139" i="30"/>
  <c r="J139" i="30"/>
  <c r="L139" i="30"/>
  <c r="K138" i="30"/>
  <c r="J138" i="30"/>
  <c r="L138" i="30"/>
  <c r="K137" i="30"/>
  <c r="J137" i="30"/>
  <c r="L137" i="30"/>
  <c r="K136" i="30"/>
  <c r="J136" i="30"/>
  <c r="L136" i="30"/>
  <c r="K135" i="30"/>
  <c r="J135" i="30"/>
  <c r="L135" i="30"/>
  <c r="K134" i="30"/>
  <c r="J134" i="30"/>
  <c r="L134" i="30"/>
  <c r="K133" i="30"/>
  <c r="J133" i="30"/>
  <c r="L133" i="30"/>
  <c r="K132" i="30"/>
  <c r="J132" i="30"/>
  <c r="L132" i="30"/>
  <c r="K131" i="30"/>
  <c r="J131" i="30"/>
  <c r="L131" i="30"/>
  <c r="K130" i="30"/>
  <c r="J130" i="30"/>
  <c r="L130" i="30"/>
  <c r="K129" i="30"/>
  <c r="J129" i="30"/>
  <c r="L129" i="30"/>
  <c r="K128" i="30"/>
  <c r="J128" i="30"/>
  <c r="L128" i="30"/>
  <c r="K127" i="30"/>
  <c r="J127" i="30"/>
  <c r="L127" i="30"/>
  <c r="K126" i="30"/>
  <c r="J126" i="30"/>
  <c r="L126" i="30"/>
  <c r="K125" i="30"/>
  <c r="J125" i="30"/>
  <c r="L125" i="30"/>
  <c r="K124" i="30"/>
  <c r="J124" i="30"/>
  <c r="L124" i="30"/>
  <c r="K123" i="30"/>
  <c r="J123" i="30"/>
  <c r="L123" i="30"/>
  <c r="K122" i="30"/>
  <c r="J122" i="30"/>
  <c r="L122" i="30"/>
  <c r="K121" i="30"/>
  <c r="J121" i="30"/>
  <c r="L121" i="30"/>
  <c r="K120" i="30"/>
  <c r="J120" i="30"/>
  <c r="L120" i="30"/>
  <c r="K119" i="30"/>
  <c r="J119" i="30"/>
  <c r="L119" i="30"/>
  <c r="K118" i="30"/>
  <c r="J118" i="30"/>
  <c r="L118" i="30"/>
  <c r="K117" i="30"/>
  <c r="J117" i="30"/>
  <c r="L117" i="30"/>
  <c r="K116" i="30"/>
  <c r="J116" i="30"/>
  <c r="L116" i="30"/>
  <c r="K115" i="30"/>
  <c r="J115" i="30"/>
  <c r="L115" i="30"/>
  <c r="K114" i="30"/>
  <c r="J114" i="30"/>
  <c r="L114" i="30"/>
  <c r="K113" i="30"/>
  <c r="J113" i="30"/>
  <c r="L113" i="30"/>
  <c r="K112" i="30"/>
  <c r="J112" i="30"/>
  <c r="L112" i="30"/>
  <c r="K111" i="30"/>
  <c r="J111" i="30"/>
  <c r="L111" i="30"/>
  <c r="K110" i="30"/>
  <c r="J110" i="30"/>
  <c r="L110" i="30"/>
  <c r="K109" i="30"/>
  <c r="J109" i="30"/>
  <c r="L109" i="30"/>
  <c r="K108" i="30"/>
  <c r="J108" i="30"/>
  <c r="L108" i="30"/>
  <c r="K107" i="30"/>
  <c r="J107" i="30"/>
  <c r="L107" i="30"/>
  <c r="K106" i="30"/>
  <c r="J106" i="30"/>
  <c r="L106" i="30"/>
  <c r="K105" i="30"/>
  <c r="J105" i="30"/>
  <c r="L105" i="30"/>
  <c r="K104" i="30"/>
  <c r="J104" i="30"/>
  <c r="L104" i="30"/>
  <c r="K103" i="30"/>
  <c r="J103" i="30"/>
  <c r="L103" i="30"/>
  <c r="K102" i="30"/>
  <c r="J102" i="30"/>
  <c r="L102" i="30"/>
  <c r="K101" i="30"/>
  <c r="J101" i="30"/>
  <c r="L101" i="30"/>
  <c r="K100" i="30"/>
  <c r="J100" i="30"/>
  <c r="L100" i="30"/>
  <c r="K99" i="30"/>
  <c r="J99" i="30"/>
  <c r="L99" i="30"/>
  <c r="K98" i="30"/>
  <c r="J98" i="30"/>
  <c r="L98" i="30"/>
  <c r="K97" i="30"/>
  <c r="J97" i="30"/>
  <c r="L97" i="30"/>
  <c r="K96" i="30"/>
  <c r="J96" i="30"/>
  <c r="L96" i="30"/>
  <c r="K95" i="30"/>
  <c r="J95" i="30"/>
  <c r="L95" i="30"/>
  <c r="K94" i="30"/>
  <c r="J94" i="30"/>
  <c r="L94" i="30"/>
  <c r="K93" i="30"/>
  <c r="J93" i="30"/>
  <c r="L93" i="30"/>
  <c r="K92" i="30"/>
  <c r="J92" i="30"/>
  <c r="L92" i="30"/>
  <c r="K91" i="30"/>
  <c r="J91" i="30"/>
  <c r="L91" i="30"/>
  <c r="K90" i="30"/>
  <c r="J90" i="30"/>
  <c r="L90" i="30"/>
  <c r="K89" i="30"/>
  <c r="J89" i="30"/>
  <c r="L89" i="30"/>
  <c r="K88" i="30"/>
  <c r="J88" i="30"/>
  <c r="L88" i="30"/>
  <c r="K87" i="30"/>
  <c r="J87" i="30"/>
  <c r="L87" i="30"/>
  <c r="K86" i="30"/>
  <c r="J86" i="30"/>
  <c r="L86" i="30"/>
  <c r="K85" i="30"/>
  <c r="J85" i="30"/>
  <c r="L85" i="30"/>
  <c r="K84" i="30"/>
  <c r="J84" i="30"/>
  <c r="L84" i="30"/>
  <c r="K83" i="30"/>
  <c r="J83" i="30"/>
  <c r="L83" i="30"/>
  <c r="K82" i="30"/>
  <c r="J82" i="30"/>
  <c r="L82" i="30"/>
  <c r="K81" i="30"/>
  <c r="J81" i="30"/>
  <c r="L81" i="30"/>
  <c r="K80" i="30"/>
  <c r="J80" i="30"/>
  <c r="L80" i="30"/>
  <c r="K79" i="30"/>
  <c r="J79" i="30"/>
  <c r="L79" i="30"/>
  <c r="K78" i="30"/>
  <c r="J78" i="30"/>
  <c r="L78" i="30"/>
  <c r="K77" i="30"/>
  <c r="J77" i="30"/>
  <c r="L77" i="30"/>
  <c r="K76" i="30"/>
  <c r="J76" i="30"/>
  <c r="L76" i="30"/>
  <c r="K75" i="30"/>
  <c r="J75" i="30"/>
  <c r="L75" i="30"/>
  <c r="K74" i="30"/>
  <c r="J74" i="30"/>
  <c r="L74" i="30"/>
  <c r="K73" i="30"/>
  <c r="J73" i="30"/>
  <c r="L73" i="30"/>
  <c r="K72" i="30"/>
  <c r="J72" i="30"/>
  <c r="L72" i="30"/>
  <c r="K71" i="30"/>
  <c r="J71" i="30"/>
  <c r="L71" i="30"/>
  <c r="K70" i="30"/>
  <c r="J70" i="30"/>
  <c r="L70" i="30"/>
  <c r="K69" i="30"/>
  <c r="J69" i="30"/>
  <c r="L69" i="30"/>
  <c r="K68" i="30"/>
  <c r="J68" i="30"/>
  <c r="L68" i="30"/>
  <c r="K67" i="30"/>
  <c r="J67" i="30"/>
  <c r="L67" i="30"/>
  <c r="K66" i="30"/>
  <c r="J66" i="30"/>
  <c r="L66" i="30"/>
  <c r="K65" i="30"/>
  <c r="J65" i="30"/>
  <c r="L65" i="30"/>
  <c r="K64" i="30"/>
  <c r="J64" i="30"/>
  <c r="L64" i="30"/>
  <c r="K63" i="30"/>
  <c r="J63" i="30"/>
  <c r="L63" i="30"/>
  <c r="K62" i="30"/>
  <c r="J62" i="30"/>
  <c r="L62" i="30"/>
  <c r="K61" i="30"/>
  <c r="J61" i="30"/>
  <c r="L61" i="30"/>
  <c r="K60" i="30"/>
  <c r="J60" i="30"/>
  <c r="L60" i="30"/>
  <c r="K59" i="30"/>
  <c r="J59" i="30"/>
  <c r="L59" i="30"/>
  <c r="K58" i="30"/>
  <c r="J58" i="30"/>
  <c r="L58" i="30"/>
  <c r="K57" i="30"/>
  <c r="J57" i="30"/>
  <c r="L57" i="30"/>
  <c r="K56" i="30"/>
  <c r="J56" i="30"/>
  <c r="L56" i="30"/>
  <c r="K55" i="30"/>
  <c r="J55" i="30"/>
  <c r="L55" i="30"/>
  <c r="K54" i="30"/>
  <c r="J54" i="30"/>
  <c r="L54" i="30"/>
  <c r="K53" i="30"/>
  <c r="J53" i="30"/>
  <c r="L53" i="30"/>
  <c r="K52" i="30"/>
  <c r="J52" i="30"/>
  <c r="L52" i="30"/>
  <c r="K51" i="30"/>
  <c r="J51" i="30"/>
  <c r="L51" i="30"/>
  <c r="K50" i="30"/>
  <c r="J50" i="30"/>
  <c r="L50" i="30"/>
  <c r="K49" i="30"/>
  <c r="J49" i="30"/>
  <c r="L49" i="30"/>
  <c r="K48" i="30"/>
  <c r="J48" i="30"/>
  <c r="L48" i="30"/>
  <c r="K47" i="30"/>
  <c r="J47" i="30"/>
  <c r="L47" i="30"/>
  <c r="K46" i="30"/>
  <c r="J46" i="30"/>
  <c r="L46" i="30"/>
  <c r="K45" i="30"/>
  <c r="J45" i="30"/>
  <c r="L45" i="30"/>
  <c r="K44" i="30"/>
  <c r="J44" i="30"/>
  <c r="L44" i="30"/>
  <c r="K43" i="30"/>
  <c r="J43" i="30"/>
  <c r="L43" i="30"/>
  <c r="K42" i="30"/>
  <c r="J42" i="30"/>
  <c r="L42" i="30"/>
  <c r="K41" i="30"/>
  <c r="J41" i="30"/>
  <c r="L41" i="30"/>
  <c r="K40" i="30"/>
  <c r="J40" i="30"/>
  <c r="L40" i="30"/>
  <c r="K39" i="30"/>
  <c r="J39" i="30"/>
  <c r="L39" i="30"/>
  <c r="K38" i="30"/>
  <c r="J38" i="30"/>
  <c r="L38" i="30"/>
  <c r="K37" i="30"/>
  <c r="J37" i="30"/>
  <c r="L37" i="30"/>
  <c r="K36" i="30"/>
  <c r="J36" i="30"/>
  <c r="L36" i="30"/>
  <c r="K35" i="30"/>
  <c r="J35" i="30"/>
  <c r="L35" i="30"/>
  <c r="K34" i="30"/>
  <c r="J34" i="30"/>
  <c r="L34" i="30"/>
  <c r="K33" i="30"/>
  <c r="J33" i="30"/>
  <c r="L33" i="30"/>
  <c r="K32" i="30"/>
  <c r="J32" i="30"/>
  <c r="L32" i="30"/>
  <c r="K31" i="30"/>
  <c r="J31" i="30"/>
  <c r="L31" i="30"/>
  <c r="K30" i="30"/>
  <c r="J30" i="30"/>
  <c r="L30" i="30"/>
  <c r="K29" i="30"/>
  <c r="J29" i="30"/>
  <c r="L29" i="30"/>
  <c r="K28" i="30"/>
  <c r="J28" i="30"/>
  <c r="L28" i="30"/>
  <c r="K27" i="30"/>
  <c r="J27" i="30"/>
  <c r="L27" i="30"/>
  <c r="K26" i="30"/>
  <c r="J26" i="30"/>
  <c r="L26" i="30"/>
  <c r="K25" i="30"/>
  <c r="J25" i="30"/>
  <c r="L25" i="30"/>
  <c r="K24" i="30"/>
  <c r="J24" i="30"/>
  <c r="L24" i="30"/>
  <c r="K23" i="30"/>
  <c r="J23" i="30"/>
  <c r="L23" i="30"/>
  <c r="K22" i="30"/>
  <c r="J22" i="30"/>
  <c r="L22" i="30"/>
  <c r="K21" i="30"/>
  <c r="J21" i="30"/>
  <c r="L21" i="30"/>
  <c r="K20" i="30"/>
  <c r="J20" i="30"/>
  <c r="L20" i="30"/>
  <c r="K19" i="30"/>
  <c r="J19" i="30"/>
  <c r="L19" i="30"/>
  <c r="K18" i="30"/>
  <c r="J18" i="30"/>
  <c r="L18" i="30"/>
  <c r="K17" i="30"/>
  <c r="J17" i="30"/>
  <c r="L17" i="30"/>
  <c r="K16" i="30"/>
  <c r="J16" i="30"/>
  <c r="L16" i="30"/>
  <c r="K15" i="30"/>
  <c r="J15" i="30"/>
  <c r="L15" i="30"/>
  <c r="K14" i="30"/>
  <c r="J14" i="30"/>
  <c r="L14" i="30"/>
  <c r="K13" i="30"/>
  <c r="J13" i="30"/>
  <c r="L13" i="30"/>
  <c r="K12" i="30"/>
  <c r="J12" i="30"/>
  <c r="L12" i="30"/>
  <c r="K11" i="30"/>
  <c r="J11" i="30"/>
  <c r="L11" i="30"/>
  <c r="L10" i="30"/>
  <c r="K10" i="30"/>
  <c r="J10" i="30"/>
  <c r="H222" i="30"/>
  <c r="H221" i="30"/>
  <c r="H220" i="30"/>
  <c r="H219" i="30"/>
  <c r="H218" i="30"/>
  <c r="H217" i="30"/>
  <c r="H216" i="30"/>
  <c r="H215" i="30"/>
  <c r="H214" i="30"/>
  <c r="H213" i="30"/>
  <c r="H212" i="30"/>
  <c r="H211" i="30"/>
  <c r="H210" i="30"/>
  <c r="H209" i="30"/>
  <c r="H208" i="30"/>
  <c r="H207" i="30"/>
  <c r="H206" i="30"/>
  <c r="H205" i="30"/>
  <c r="H204" i="30"/>
  <c r="H203" i="30"/>
  <c r="H202" i="30"/>
  <c r="H201" i="30"/>
  <c r="H200" i="30"/>
  <c r="H199" i="30"/>
  <c r="H198" i="30"/>
  <c r="H197" i="30"/>
  <c r="H196" i="30"/>
  <c r="H195" i="30"/>
  <c r="H194" i="30"/>
  <c r="H193" i="30"/>
  <c r="H192" i="30"/>
  <c r="H191" i="30"/>
  <c r="H190" i="30"/>
  <c r="H189" i="30"/>
  <c r="H188" i="30"/>
  <c r="H187" i="30"/>
  <c r="H186" i="30"/>
  <c r="H185" i="30"/>
  <c r="H184" i="30"/>
  <c r="H183" i="30"/>
  <c r="H182" i="30"/>
  <c r="H181" i="30"/>
  <c r="H180" i="30"/>
  <c r="H179" i="30"/>
  <c r="H178" i="30"/>
  <c r="H177" i="30"/>
  <c r="H176" i="30"/>
  <c r="H175" i="30"/>
  <c r="H174" i="30"/>
  <c r="H173" i="30"/>
  <c r="H172" i="30"/>
  <c r="H171" i="30"/>
  <c r="H170" i="30"/>
  <c r="H169" i="30"/>
  <c r="H168" i="30"/>
  <c r="H167" i="30"/>
  <c r="H166" i="30"/>
  <c r="H165" i="30"/>
  <c r="H164" i="30"/>
  <c r="H163" i="30"/>
  <c r="H162" i="30"/>
  <c r="H161" i="30"/>
  <c r="H160" i="30"/>
  <c r="H159" i="30"/>
  <c r="H158" i="30"/>
  <c r="H157" i="30"/>
  <c r="H156" i="30"/>
  <c r="H155" i="30"/>
  <c r="H154" i="30"/>
  <c r="H153" i="30"/>
  <c r="H152" i="30"/>
  <c r="H151" i="30"/>
  <c r="H150" i="30"/>
  <c r="H149" i="30"/>
  <c r="H148" i="30"/>
  <c r="H147" i="30"/>
  <c r="H146" i="30"/>
  <c r="H145" i="30"/>
  <c r="H144" i="30"/>
  <c r="H143" i="30"/>
  <c r="H142" i="30"/>
  <c r="H141" i="30"/>
  <c r="H140" i="30"/>
  <c r="H139" i="30"/>
  <c r="H138" i="30"/>
  <c r="H137" i="30"/>
  <c r="H136" i="30"/>
  <c r="H135" i="30"/>
  <c r="H134" i="30"/>
  <c r="H133" i="30"/>
  <c r="H132" i="30"/>
  <c r="H131" i="30"/>
  <c r="H130" i="30"/>
  <c r="H129" i="30"/>
  <c r="H128" i="30"/>
  <c r="H127" i="30"/>
  <c r="H126" i="30"/>
  <c r="H125" i="30"/>
  <c r="H124" i="30"/>
  <c r="H123" i="30"/>
  <c r="H122" i="30"/>
  <c r="H121" i="30"/>
  <c r="H120" i="30"/>
  <c r="H119" i="30"/>
  <c r="H118" i="30"/>
  <c r="H117" i="30"/>
  <c r="H116" i="30"/>
  <c r="H115" i="30"/>
  <c r="H114" i="30"/>
  <c r="H113" i="30"/>
  <c r="H112" i="30"/>
  <c r="H111" i="30"/>
  <c r="H110" i="30"/>
  <c r="H109" i="30"/>
  <c r="H108" i="30"/>
  <c r="H107" i="30"/>
  <c r="H106" i="30"/>
  <c r="H105" i="30"/>
  <c r="H104" i="30"/>
  <c r="H103" i="30"/>
  <c r="H102" i="30"/>
  <c r="H101" i="30"/>
  <c r="H100" i="30"/>
  <c r="H99" i="30"/>
  <c r="H98" i="30"/>
  <c r="H97" i="30"/>
  <c r="H96" i="30"/>
  <c r="H95" i="30"/>
  <c r="H94" i="30"/>
  <c r="H93" i="30"/>
  <c r="H92" i="30"/>
  <c r="H91" i="30"/>
  <c r="H90" i="30"/>
  <c r="H89" i="30"/>
  <c r="H88" i="30"/>
  <c r="H87" i="30"/>
  <c r="H86" i="30"/>
  <c r="H85" i="30"/>
  <c r="H84" i="30"/>
  <c r="H83" i="30"/>
  <c r="H82" i="30"/>
  <c r="H81" i="30"/>
  <c r="H80" i="30"/>
  <c r="H79" i="30"/>
  <c r="H78" i="30"/>
  <c r="H77" i="30"/>
  <c r="H76" i="30"/>
  <c r="H75" i="30"/>
  <c r="H74" i="30"/>
  <c r="H73" i="30"/>
  <c r="H72" i="30"/>
  <c r="H71" i="30"/>
  <c r="H70" i="30"/>
  <c r="H69" i="30"/>
  <c r="H68" i="30"/>
  <c r="H67" i="30"/>
  <c r="H66" i="30"/>
  <c r="H65" i="30"/>
  <c r="H64" i="30"/>
  <c r="H63" i="30"/>
  <c r="H62" i="30"/>
  <c r="H61" i="30"/>
  <c r="H60" i="30"/>
  <c r="H59" i="30"/>
  <c r="H58" i="30"/>
  <c r="H57" i="30"/>
  <c r="H56" i="30"/>
  <c r="H55" i="30"/>
  <c r="H54" i="30"/>
  <c r="H53" i="30"/>
  <c r="H52" i="30"/>
  <c r="H51" i="30"/>
  <c r="H50" i="30"/>
  <c r="H49" i="30"/>
  <c r="H48" i="30"/>
  <c r="H47" i="30"/>
  <c r="H46" i="30"/>
  <c r="H45" i="30"/>
  <c r="H44" i="30"/>
  <c r="H43" i="30"/>
  <c r="H42" i="30"/>
  <c r="H41" i="30"/>
  <c r="H40" i="30"/>
  <c r="H39" i="30"/>
  <c r="H38" i="30"/>
  <c r="H37" i="30"/>
  <c r="H36" i="30"/>
  <c r="H35" i="30"/>
  <c r="H34" i="30"/>
  <c r="H33" i="30"/>
  <c r="H32" i="30"/>
  <c r="H31" i="30"/>
  <c r="H30" i="30"/>
  <c r="H29" i="30"/>
  <c r="H28" i="30"/>
  <c r="H27" i="30"/>
  <c r="H26" i="30"/>
  <c r="H25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10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47" i="30"/>
  <c r="D48" i="30"/>
  <c r="D49" i="30"/>
  <c r="D50" i="30"/>
  <c r="D51" i="30"/>
  <c r="D52" i="30"/>
  <c r="D53" i="30"/>
  <c r="D54" i="30"/>
  <c r="D55" i="30"/>
  <c r="D56" i="30"/>
  <c r="D57" i="30"/>
  <c r="D58" i="30"/>
  <c r="D59" i="30"/>
  <c r="D60" i="30"/>
  <c r="D61" i="30"/>
  <c r="D62" i="30"/>
  <c r="D63" i="30"/>
  <c r="D64" i="30"/>
  <c r="D65" i="30"/>
  <c r="D66" i="30"/>
  <c r="D67" i="30"/>
  <c r="D68" i="30"/>
  <c r="D69" i="30"/>
  <c r="D70" i="30"/>
  <c r="D71" i="30"/>
  <c r="D72" i="30"/>
  <c r="D73" i="30"/>
  <c r="D74" i="30"/>
  <c r="D75" i="30"/>
  <c r="D76" i="30"/>
  <c r="D77" i="30"/>
  <c r="D78" i="30"/>
  <c r="D79" i="30"/>
  <c r="D80" i="30"/>
  <c r="D81" i="30"/>
  <c r="D82" i="30"/>
  <c r="D83" i="30"/>
  <c r="D84" i="30"/>
  <c r="D85" i="30"/>
  <c r="D86" i="30"/>
  <c r="D87" i="30"/>
  <c r="D88" i="30"/>
  <c r="D89" i="30"/>
  <c r="D90" i="30"/>
  <c r="D91" i="30"/>
  <c r="D92" i="30"/>
  <c r="D93" i="30"/>
  <c r="D94" i="30"/>
  <c r="D95" i="30"/>
  <c r="D96" i="30"/>
  <c r="D97" i="30"/>
  <c r="D98" i="30"/>
  <c r="D99" i="30"/>
  <c r="D100" i="30"/>
  <c r="D101" i="30"/>
  <c r="D102" i="30"/>
  <c r="D103" i="30"/>
  <c r="D104" i="30"/>
  <c r="D105" i="30"/>
  <c r="D106" i="30"/>
  <c r="D107" i="30"/>
  <c r="D108" i="30"/>
  <c r="D109" i="30"/>
  <c r="D110" i="30"/>
  <c r="D111" i="30"/>
  <c r="D112" i="30"/>
  <c r="D113" i="30"/>
  <c r="D114" i="30"/>
  <c r="D115" i="30"/>
  <c r="D116" i="30"/>
  <c r="D117" i="30"/>
  <c r="D118" i="30"/>
  <c r="D119" i="30"/>
  <c r="D120" i="30"/>
  <c r="D121" i="30"/>
  <c r="D122" i="30"/>
  <c r="D123" i="30"/>
  <c r="D124" i="30"/>
  <c r="D125" i="30"/>
  <c r="D126" i="30"/>
  <c r="D127" i="30"/>
  <c r="D128" i="30"/>
  <c r="D129" i="30"/>
  <c r="D130" i="30"/>
  <c r="D131" i="30"/>
  <c r="D132" i="30"/>
  <c r="D133" i="30"/>
  <c r="D134" i="30"/>
  <c r="D135" i="30"/>
  <c r="D136" i="30"/>
  <c r="D137" i="30"/>
  <c r="D138" i="30"/>
  <c r="D139" i="30"/>
  <c r="D140" i="30"/>
  <c r="D141" i="30"/>
  <c r="D142" i="30"/>
  <c r="D143" i="30"/>
  <c r="D144" i="30"/>
  <c r="D145" i="30"/>
  <c r="D146" i="30"/>
  <c r="D147" i="30"/>
  <c r="D148" i="30"/>
  <c r="D149" i="30"/>
  <c r="D150" i="30"/>
  <c r="D151" i="30"/>
  <c r="D152" i="30"/>
  <c r="D153" i="30"/>
  <c r="D154" i="30"/>
  <c r="D155" i="30"/>
  <c r="D156" i="30"/>
  <c r="D157" i="30"/>
  <c r="D158" i="30"/>
  <c r="D159" i="30"/>
  <c r="D160" i="30"/>
  <c r="D161" i="30"/>
  <c r="D162" i="30"/>
  <c r="D163" i="30"/>
  <c r="D164" i="30"/>
  <c r="D165" i="30"/>
  <c r="D166" i="30"/>
  <c r="D167" i="30"/>
  <c r="D168" i="30"/>
  <c r="D169" i="30"/>
  <c r="D170" i="30"/>
  <c r="D171" i="30"/>
  <c r="D172" i="30"/>
  <c r="D173" i="30"/>
  <c r="D174" i="30"/>
  <c r="D175" i="30"/>
  <c r="D176" i="30"/>
  <c r="D177" i="30"/>
  <c r="D178" i="30"/>
  <c r="D179" i="30"/>
  <c r="D180" i="30"/>
  <c r="D181" i="30"/>
  <c r="D182" i="30"/>
  <c r="D183" i="30"/>
  <c r="D184" i="30"/>
  <c r="D185" i="30"/>
  <c r="D186" i="30"/>
  <c r="D187" i="30"/>
  <c r="D188" i="30"/>
  <c r="D189" i="30"/>
  <c r="D190" i="30"/>
  <c r="D191" i="30"/>
  <c r="D192" i="30"/>
  <c r="D193" i="30"/>
  <c r="D194" i="30"/>
  <c r="D195" i="30"/>
  <c r="D196" i="30"/>
  <c r="D197" i="30"/>
  <c r="D198" i="30"/>
  <c r="D199" i="30"/>
  <c r="D200" i="30"/>
  <c r="D201" i="30"/>
  <c r="D202" i="30"/>
  <c r="D203" i="30"/>
  <c r="D204" i="30"/>
  <c r="D205" i="30"/>
  <c r="D206" i="30"/>
  <c r="D207" i="30"/>
  <c r="D208" i="30"/>
  <c r="D209" i="30"/>
  <c r="D210" i="30"/>
  <c r="D211" i="30"/>
  <c r="D212" i="30"/>
  <c r="D213" i="30"/>
  <c r="D214" i="30"/>
  <c r="D215" i="30"/>
  <c r="D216" i="30"/>
  <c r="D217" i="30"/>
  <c r="D218" i="30"/>
  <c r="D219" i="30"/>
  <c r="D220" i="30"/>
  <c r="D221" i="30"/>
  <c r="D222" i="30"/>
  <c r="Q7" i="23"/>
  <c r="S7" i="23"/>
  <c r="C11" i="26"/>
  <c r="C12" i="27"/>
  <c r="U26" i="23"/>
  <c r="V26" i="23"/>
  <c r="Q5" i="23"/>
  <c r="Q6" i="23"/>
  <c r="Q9" i="23"/>
  <c r="Q26" i="23"/>
  <c r="N5" i="23"/>
  <c r="N9" i="23"/>
  <c r="N26" i="23"/>
  <c r="S5" i="23"/>
  <c r="S9" i="23"/>
  <c r="S26" i="23"/>
  <c r="P9" i="23"/>
  <c r="P5" i="23"/>
  <c r="P26" i="23"/>
  <c r="S31" i="23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U11" i="12"/>
  <c r="U10" i="12"/>
  <c r="U9" i="12"/>
  <c r="U8" i="12"/>
  <c r="U7" i="12"/>
  <c r="U6" i="12"/>
  <c r="S24" i="23"/>
  <c r="Q24" i="23"/>
  <c r="P24" i="23"/>
  <c r="N24" i="23"/>
  <c r="S23" i="23"/>
  <c r="Q23" i="23"/>
  <c r="P23" i="23"/>
  <c r="N23" i="23"/>
  <c r="S22" i="23"/>
  <c r="Q22" i="23"/>
  <c r="P22" i="23"/>
  <c r="N22" i="23"/>
  <c r="S21" i="23"/>
  <c r="Q21" i="23"/>
  <c r="P21" i="23"/>
  <c r="N21" i="23"/>
  <c r="S20" i="23"/>
  <c r="Q20" i="23"/>
  <c r="P20" i="23"/>
  <c r="N20" i="23"/>
  <c r="S18" i="23"/>
  <c r="Q18" i="23"/>
  <c r="P18" i="23"/>
  <c r="N18" i="23"/>
  <c r="S17" i="23"/>
  <c r="Q17" i="23"/>
  <c r="P17" i="23"/>
  <c r="N17" i="23"/>
  <c r="S16" i="23"/>
  <c r="Q16" i="23"/>
  <c r="P16" i="23"/>
  <c r="N16" i="23"/>
  <c r="S15" i="23"/>
  <c r="Q15" i="23"/>
  <c r="P15" i="23"/>
  <c r="N15" i="23"/>
  <c r="S14" i="23"/>
  <c r="Q14" i="23"/>
  <c r="P14" i="23"/>
  <c r="N14" i="23"/>
  <c r="S13" i="23"/>
  <c r="Q13" i="23"/>
  <c r="P13" i="23"/>
  <c r="N13" i="23"/>
  <c r="S12" i="23"/>
  <c r="Q12" i="23"/>
  <c r="P12" i="23"/>
  <c r="N12" i="23"/>
  <c r="S11" i="23"/>
  <c r="Q11" i="23"/>
  <c r="P11" i="23"/>
  <c r="N11" i="23"/>
  <c r="S8" i="23"/>
  <c r="Q8" i="23"/>
  <c r="P8" i="23"/>
  <c r="N8" i="23"/>
  <c r="P7" i="23"/>
  <c r="N7" i="23"/>
  <c r="S6" i="23"/>
  <c r="P6" i="23"/>
  <c r="N6" i="23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344" i="15"/>
  <c r="H343" i="15"/>
  <c r="H342" i="15"/>
  <c r="H341" i="15"/>
  <c r="V12" i="10"/>
  <c r="W51" i="10"/>
  <c r="V9" i="10"/>
  <c r="W48" i="10"/>
  <c r="W53" i="10"/>
  <c r="Y12" i="10"/>
  <c r="Z51" i="10"/>
  <c r="X12" i="10"/>
  <c r="Y51" i="10"/>
  <c r="W12" i="10"/>
  <c r="X51" i="10"/>
  <c r="Y11" i="10"/>
  <c r="Z50" i="10"/>
  <c r="X11" i="10"/>
  <c r="Y50" i="10"/>
  <c r="W11" i="10"/>
  <c r="X50" i="10"/>
  <c r="V11" i="10"/>
  <c r="W50" i="10"/>
  <c r="W10" i="10"/>
  <c r="X49" i="10"/>
  <c r="V10" i="10"/>
  <c r="W49" i="10"/>
  <c r="W9" i="10"/>
  <c r="X48" i="10"/>
  <c r="AC12" i="10"/>
  <c r="AB12" i="10"/>
  <c r="V8" i="10"/>
  <c r="N4" i="10"/>
  <c r="O4" i="10"/>
  <c r="P4" i="10"/>
  <c r="Q4" i="10"/>
  <c r="R4" i="10"/>
  <c r="S4" i="10"/>
</calcChain>
</file>

<file path=xl/comments1.xml><?xml version="1.0" encoding="utf-8"?>
<comments xmlns="http://schemas.openxmlformats.org/spreadsheetml/2006/main">
  <authors>
    <author>Cynthia Mei Balloch</author>
  </authors>
  <commentList>
    <comment ref="B6" authorId="0">
      <text>
        <r>
          <rPr>
            <b/>
            <sz val="9"/>
            <color indexed="81"/>
            <rFont val="Calibri"/>
            <family val="2"/>
          </rPr>
          <t>Cynthia Mei Balloch:</t>
        </r>
        <r>
          <rPr>
            <sz val="9"/>
            <color indexed="81"/>
            <rFont val="Calibri"/>
            <family val="2"/>
          </rPr>
          <t xml:space="preserve">
Same numbers in pordata.pt
</t>
        </r>
      </text>
    </comment>
    <comment ref="W10" authorId="0">
      <text>
        <r>
          <rPr>
            <b/>
            <sz val="9"/>
            <color indexed="81"/>
            <rFont val="Calibri"/>
            <family val="2"/>
          </rPr>
          <t>Cynthia Mei Balloch:</t>
        </r>
        <r>
          <rPr>
            <sz val="9"/>
            <color indexed="81"/>
            <rFont val="Calibri"/>
            <family val="2"/>
          </rPr>
          <t xml:space="preserve">
This also matches the ratio if I calculate it using the data from BPStat
</t>
        </r>
      </text>
    </comment>
  </commentList>
</comments>
</file>

<file path=xl/comments2.xml><?xml version="1.0" encoding="utf-8"?>
<comments xmlns="http://schemas.openxmlformats.org/spreadsheetml/2006/main">
  <authors>
    <author>Cynthia M Balloch</author>
  </authors>
  <commentList>
    <comment ref="L48" authorId="0">
      <text>
        <r>
          <rPr>
            <b/>
            <sz val="9"/>
            <color indexed="81"/>
            <rFont val="Tahoma"/>
            <family val="2"/>
          </rPr>
          <t>Cynthia M Balloch:</t>
        </r>
        <r>
          <rPr>
            <sz val="9"/>
            <color indexed="81"/>
            <rFont val="Tahoma"/>
            <family val="2"/>
          </rPr>
          <t xml:space="preserve">
 Includes the increase in the share capital of Banif (0.4 percent of GDP)</t>
        </r>
      </text>
    </comment>
    <comment ref="M48" authorId="0">
      <text>
        <r>
          <rPr>
            <b/>
            <sz val="9"/>
            <color indexed="81"/>
            <rFont val="Tahoma"/>
            <family val="2"/>
          </rPr>
          <t>Cynthia M Balloch:</t>
        </r>
        <r>
          <rPr>
            <sz val="9"/>
            <color indexed="81"/>
            <rFont val="Tahoma"/>
            <family val="2"/>
          </rPr>
          <t xml:space="preserve">
 the 1st PPM projection does not include SOEs (Carris and STCP) and banking support (BPN Credito) operations,
as well as other one-off measures (CIT credit and upfront costs of mutual agreements) for a total of 1.1 percent of GDP.
Alternate projection is: -4.0</t>
        </r>
      </text>
    </comment>
    <comment ref="N48" authorId="0">
      <text>
        <r>
          <rPr>
            <b/>
            <sz val="9"/>
            <color indexed="81"/>
            <rFont val="Tahoma"/>
            <family val="2"/>
          </rPr>
          <t>Cynthia M Balloch:</t>
        </r>
        <r>
          <rPr>
            <sz val="9"/>
            <color indexed="81"/>
            <rFont val="Tahoma"/>
            <family val="2"/>
          </rPr>
          <t xml:space="preserve">
Alternate projection is -2.5</t>
        </r>
      </text>
    </comment>
  </commentList>
</comments>
</file>

<file path=xl/sharedStrings.xml><?xml version="1.0" encoding="utf-8"?>
<sst xmlns="http://schemas.openxmlformats.org/spreadsheetml/2006/main" count="3930" uniqueCount="1178">
  <si>
    <t>Periodicity</t>
  </si>
  <si>
    <t>Source</t>
  </si>
  <si>
    <t>Instituto Nacional de Estatística</t>
  </si>
  <si>
    <t>Power</t>
  </si>
  <si>
    <t>10^3</t>
  </si>
  <si>
    <t>Unit of measure</t>
  </si>
  <si>
    <t>Units</t>
  </si>
  <si>
    <t>Time series name</t>
  </si>
  <si>
    <t>Employment - Portugal</t>
  </si>
  <si>
    <t>30-06-2015</t>
  </si>
  <si>
    <t>31-03-2015</t>
  </si>
  <si>
    <t>31-12-2014</t>
  </si>
  <si>
    <t>30-09-2014</t>
  </si>
  <si>
    <t>30-06-2014</t>
  </si>
  <si>
    <t>31-03-2014</t>
  </si>
  <si>
    <t>31-12-2013</t>
  </si>
  <si>
    <t>30-09-2013</t>
  </si>
  <si>
    <t>30-06-2013</t>
  </si>
  <si>
    <t>31-03-2013</t>
  </si>
  <si>
    <t>31-12-2012</t>
  </si>
  <si>
    <t>30-09-2012</t>
  </si>
  <si>
    <t>30-06-2012</t>
  </si>
  <si>
    <t>31-03-2012</t>
  </si>
  <si>
    <t>31-12-2011</t>
  </si>
  <si>
    <t>30-09-2011</t>
  </si>
  <si>
    <t>30-06-2011</t>
  </si>
  <si>
    <t>31-03-2011</t>
  </si>
  <si>
    <t>31-12-2010</t>
  </si>
  <si>
    <t>30-09-2010</t>
  </si>
  <si>
    <t>30-06-2010</t>
  </si>
  <si>
    <t>31-03-2010</t>
  </si>
  <si>
    <t>31-12-2009</t>
  </si>
  <si>
    <t>30-09-2009</t>
  </si>
  <si>
    <t>30-06-2009</t>
  </si>
  <si>
    <t>31-03-2009</t>
  </si>
  <si>
    <t>31-12-2008</t>
  </si>
  <si>
    <t>30-09-2008</t>
  </si>
  <si>
    <t>30-06-2008</t>
  </si>
  <si>
    <t>31-03-2008</t>
  </si>
  <si>
    <t>31-12-2007</t>
  </si>
  <si>
    <t>30-09-2007</t>
  </si>
  <si>
    <t>30-06-2007</t>
  </si>
  <si>
    <t>31-03-2007</t>
  </si>
  <si>
    <t>31-12-2006</t>
  </si>
  <si>
    <t>30-09-2006</t>
  </si>
  <si>
    <t>30-06-2006</t>
  </si>
  <si>
    <t>31-03-2006</t>
  </si>
  <si>
    <t>31-12-2005</t>
  </si>
  <si>
    <t>30-09-2005</t>
  </si>
  <si>
    <t>30-06-2005</t>
  </si>
  <si>
    <t>31-03-2005</t>
  </si>
  <si>
    <t>31-12-2004</t>
  </si>
  <si>
    <t>30-09-2004</t>
  </si>
  <si>
    <t>30-06-2004</t>
  </si>
  <si>
    <t>31-03-2004</t>
  </si>
  <si>
    <t>31-12-2003</t>
  </si>
  <si>
    <t>30-09-2003</t>
  </si>
  <si>
    <t>30-06-2003</t>
  </si>
  <si>
    <t>31-03-2003</t>
  </si>
  <si>
    <t>31-12-2002</t>
  </si>
  <si>
    <t>30-09-2002</t>
  </si>
  <si>
    <t>30-06-2002</t>
  </si>
  <si>
    <t>31-03-2002</t>
  </si>
  <si>
    <t>31-12-2001</t>
  </si>
  <si>
    <t>30-09-2001</t>
  </si>
  <si>
    <t>30-06-2001</t>
  </si>
  <si>
    <t>31-03-2001</t>
  </si>
  <si>
    <t>31-12-2000</t>
  </si>
  <si>
    <t>30-09-2000</t>
  </si>
  <si>
    <t>30-06-2000</t>
  </si>
  <si>
    <t>31-03-2000</t>
  </si>
  <si>
    <t>31-12-1999</t>
  </si>
  <si>
    <t>30-09-1999</t>
  </si>
  <si>
    <t>30-06-1999</t>
  </si>
  <si>
    <t>31-03-1999</t>
  </si>
  <si>
    <t>31-12-1998</t>
  </si>
  <si>
    <t>30-09-1998</t>
  </si>
  <si>
    <t>30-06-1998</t>
  </si>
  <si>
    <t>31-03-1998</t>
  </si>
  <si>
    <t>Data available on:</t>
  </si>
  <si>
    <t>Source: BPStat</t>
  </si>
  <si>
    <t xml:space="preserve"> </t>
  </si>
  <si>
    <t>PRT</t>
  </si>
  <si>
    <t>Portugal</t>
  </si>
  <si>
    <t>NE.RSB.GNFS.ZS</t>
  </si>
  <si>
    <t>External balance on goods and services (% of GDP)</t>
  </si>
  <si>
    <t>NE.EXP.GNFS.ZS</t>
  </si>
  <si>
    <t>Exports of goods and services (% of GDP)</t>
  </si>
  <si>
    <t>BN.CAB.XOKA.GD.ZS</t>
  </si>
  <si>
    <t>Current account balance (% of GDP)</t>
  </si>
  <si>
    <t>Indicator Code</t>
  </si>
  <si>
    <t>Indicator Name</t>
  </si>
  <si>
    <t>Country Code</t>
  </si>
  <si>
    <t>Country Name</t>
  </si>
  <si>
    <t>Last Updated Date</t>
  </si>
  <si>
    <t>Greece</t>
  </si>
  <si>
    <t>31-03-1996</t>
  </si>
  <si>
    <t>30-06-1996</t>
  </si>
  <si>
    <t>30-09-1996</t>
  </si>
  <si>
    <t>31-12-1996</t>
  </si>
  <si>
    <t>31-03-1997</t>
  </si>
  <si>
    <t>30-06-1997</t>
  </si>
  <si>
    <t>30-09-1997</t>
  </si>
  <si>
    <t>31-12-1997</t>
  </si>
  <si>
    <t>International investment position</t>
  </si>
  <si>
    <t>Euros</t>
  </si>
  <si>
    <t>10^6</t>
  </si>
  <si>
    <t>BP - Dep. de Estatística</t>
  </si>
  <si>
    <t>31-12-1979</t>
  </si>
  <si>
    <t>31-12-1980</t>
  </si>
  <si>
    <t>31-12-1981</t>
  </si>
  <si>
    <t>31-12-1982</t>
  </si>
  <si>
    <t>31-12-1983</t>
  </si>
  <si>
    <t>31-12-1984</t>
  </si>
  <si>
    <t>31-12-1985</t>
  </si>
  <si>
    <t>31-12-1986</t>
  </si>
  <si>
    <t>31-12-1987</t>
  </si>
  <si>
    <t>31-12-1988</t>
  </si>
  <si>
    <t>31-12-1989</t>
  </si>
  <si>
    <t>31-12-1990</t>
  </si>
  <si>
    <t>31-12-1991</t>
  </si>
  <si>
    <t>31-12-1992</t>
  </si>
  <si>
    <t>31-12-1993</t>
  </si>
  <si>
    <t>31-12-1994</t>
  </si>
  <si>
    <t>31-12-1995</t>
  </si>
  <si>
    <t>Year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</si>
  <si>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</si>
  <si>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</si>
  <si>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</si>
  <si>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</si>
  <si>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</si>
  <si>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</si>
  <si>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</si>
  <si>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</si>
  <si>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</si>
  <si>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</si>
  <si>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</si>
  <si>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</si>
  <si>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As of June 2011</t>
  </si>
  <si>
    <t>Forecast in yellow:</t>
  </si>
  <si>
    <t>Real GDP growth (%)</t>
  </si>
  <si>
    <t>Actual</t>
  </si>
  <si>
    <t>2004-08</t>
  </si>
  <si>
    <t>General government balance (% GDP)</t>
  </si>
  <si>
    <t>Primary government balance (% GDP)</t>
  </si>
  <si>
    <t>Structural balance (% GDP)</t>
  </si>
  <si>
    <t>General government debt (% GDP)</t>
  </si>
  <si>
    <t>Source: http://www.imf.org/external/pubs/ft/scr/2011/cr11127.pdf</t>
  </si>
  <si>
    <t>As of October 2012</t>
  </si>
  <si>
    <t>Source: http://www.imf.org/external/pubs/ft/scr/2012/cr12292.pdf</t>
  </si>
  <si>
    <t>As of January 2013</t>
  </si>
  <si>
    <t>Source: http://www.imf.org/external/pubs/ft/scr/2013/cr1318.pdf</t>
  </si>
  <si>
    <t>As of June 2013</t>
  </si>
  <si>
    <t>Source: http://www.imf.org/external/pubs/ft/scr/2013/cr13160.pdf</t>
  </si>
  <si>
    <t>As of April 2014</t>
  </si>
  <si>
    <t>Source: http://www.imf.org/external/pubs/ft/scr/2014/cr14102.pdf</t>
  </si>
  <si>
    <t>Note: Two projections are shown for 2013 and 2014; I use the 11th review projection</t>
  </si>
  <si>
    <t>Í</t>
  </si>
  <si>
    <t>As of January 2015</t>
  </si>
  <si>
    <t>2005-08</t>
  </si>
  <si>
    <t>Source: http://www.imf.org/external/pubs/ft/scr/2015/cr1521.pdf</t>
  </si>
  <si>
    <t>Note: Two projections are shown for 2014 and 2015; I use the 1st PPM projection</t>
  </si>
  <si>
    <t>As of May 2015</t>
  </si>
  <si>
    <t>Source: http://www.imf.org/external/pubs/ft/scr/2015/cr15126.pdf</t>
  </si>
  <si>
    <t>Note: Two projections are shown for 2014 and 2015; I use the Article IV projection</t>
  </si>
  <si>
    <t>Period\Unit:</t>
  </si>
  <si>
    <t>Summed through period (S)</t>
  </si>
  <si>
    <t>Collection:</t>
  </si>
  <si>
    <t>Portugal - Net lending/net borrowing excluding interest payable (primary deficit or surplus) - Balance (Credits minus Debits) - counterpart area: World (all entities, including reference area, including IO), counterpart sector: Total economy,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</si>
  <si>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GFS.A.N.PT.W0.S13.S1._Z.B.B9P._Z._Z._Z.XDC_R_B1GQ._Z.S.V.N._T</t>
  </si>
  <si>
    <t>End of period (E)</t>
  </si>
  <si>
    <t>Portugal - Closing balance sheet/Positions/Stocks - Maastricht debt - Liabilities (Net Incurrence of) - maturity: All original maturities - counterpart area: World (all entities, including reference area, including IO), counterpart sector: Total economy - Consolidated, Current prices - Domestic currency (incl. conversion to current currency made using a fix parity); ratio to gross domestic product, Face value, Neither seasonally adjusted nor calendar adjusted data - ESA 2010</t>
  </si>
  <si>
    <t>GFS.A.N.PT.W0.S13.S1.C.L.LE.GD.T._Z.XDC_R_B1GQ._T.F.V.N._T</t>
  </si>
  <si>
    <t>Total</t>
  </si>
  <si>
    <t>Flag and Footnotes</t>
  </si>
  <si>
    <t>Value</t>
  </si>
  <si>
    <t>SEX</t>
  </si>
  <si>
    <t>AGE</t>
  </si>
  <si>
    <t>GEO</t>
  </si>
  <si>
    <t>TIME</t>
  </si>
  <si>
    <t>Monthly Unemployment</t>
  </si>
  <si>
    <t>Source: Eurostat</t>
  </si>
  <si>
    <t>http://ec.europa.eu/eurostat/web/lfs/data/database</t>
  </si>
  <si>
    <t>Quarterly Employment</t>
  </si>
  <si>
    <t>ISCED11</t>
  </si>
  <si>
    <t>UNIT</t>
  </si>
  <si>
    <t>1998Q1</t>
  </si>
  <si>
    <t>From 15 to 74 years</t>
  </si>
  <si>
    <t xml:space="preserve">All ISCED 2011 levels </t>
  </si>
  <si>
    <t>Thousand</t>
  </si>
  <si>
    <t>b</t>
  </si>
  <si>
    <t>Less than primary, primary and lower secondary education (levels 0-2)</t>
  </si>
  <si>
    <t>Upper secondary and post-secondary non-tertiary education (levels 3 and 4)</t>
  </si>
  <si>
    <t>Tertiary education (levels 5-8)</t>
  </si>
  <si>
    <t>No response</t>
  </si>
  <si>
    <t>: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</si>
  <si>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</si>
  <si>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</si>
  <si>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</si>
  <si>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</si>
  <si>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</si>
  <si>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</si>
  <si>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</si>
  <si>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</si>
  <si>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</si>
  <si>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</si>
  <si>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</si>
  <si>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</si>
  <si>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</si>
  <si>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</si>
  <si>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</si>
  <si>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</si>
  <si>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</si>
  <si>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</si>
  <si>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</si>
  <si>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</si>
  <si>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</si>
  <si>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</si>
  <si>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</si>
  <si>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</si>
  <si>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</si>
  <si>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</si>
  <si>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</si>
  <si>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</si>
  <si>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</si>
  <si>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</si>
  <si>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</si>
  <si>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</si>
  <si>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</si>
  <si>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</si>
  <si>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</si>
  <si>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</si>
  <si>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</si>
  <si>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</si>
  <si>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</si>
  <si>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</si>
  <si>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</si>
  <si>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</si>
  <si>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</si>
  <si>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</si>
  <si>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</si>
  <si>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</si>
  <si>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</si>
  <si>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</si>
  <si>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</si>
  <si>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</si>
  <si>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</si>
  <si>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</si>
  <si>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</si>
  <si>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</si>
  <si>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</si>
  <si>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</si>
  <si>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</si>
  <si>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</si>
  <si>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</si>
  <si>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</si>
  <si>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</si>
  <si>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</si>
  <si>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</si>
  <si>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</si>
  <si>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</si>
  <si>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</si>
  <si>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</si>
  <si>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</si>
  <si>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</si>
  <si>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 xml:space="preserve">Employment by sex, age and educational attainment level (1 000) (lfsq_egaed) </t>
  </si>
  <si>
    <t>IMF Forecasts</t>
  </si>
  <si>
    <t>Source: World Bank</t>
  </si>
  <si>
    <t>Portugal World Development Indicators</t>
  </si>
  <si>
    <t>Source: ECB SDW</t>
  </si>
  <si>
    <t>https://sdw.ecb.europa.eu/quickview.do?SERIES_KEY=325.GFS.A.N.PT.W0.S13.S1.N.D.P3._Z._Z._T.XDC_R_B1GQ._Z.S.V.N._T</t>
  </si>
  <si>
    <t>GFS.A.N.PT.W0.S13.S1.N.D.P3._Z._Z._T.XDC_R_B1GQ._Z.S.V.N._T</t>
  </si>
  <si>
    <t>Portugal - Final consumption expenditure - Debit (Uses) - counterpart area: World (all entities, including reference area, including IO), counterpart sector: Total economy - Non-consolidated,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</si>
  <si>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GFS.A.N.PT.W0.S13.S1.N.D.P51G._Z._Z._T.XDC_R_B1GQ._Z.S.V.N._T</t>
  </si>
  <si>
    <t>Portugal - Gross fixed capital formation - Debit (Uses) - counterpart area: World (all entities, including reference area, including IO), counterpart sector: Total economy - Non-consolidated, Current prices - Domestic currency (incl. conversion to current currency made using a fix parity); ratio to gross domestic product, Standard valuation based on SNA/ESA, Neither seasonally adjusted nor calendar adjusted data - ESA 2010</t>
  </si>
  <si>
    <t>https://sdw.ecb.europa.eu/quickview.do?SERIES_KEY=325.GFS.A.N.PT.W0.S13.S1.N.D.P51G._Z._Z._T.XDC_R_B1GQ._Z.S.V.N._T</t>
  </si>
  <si>
    <t>https://sdw.ecb.europa.eu/quickview.do?SERIES_KEY=325.GFS.A.N.PT.W0.S13.S1._Z.B.B9P._Z._Z._Z.XDC_R_B1GQ._Z.S.V.N._T</t>
  </si>
  <si>
    <t>Portugal - Social benefits oth. than soc. transfers in kind; soc. transf. in kind, purchased market production; subsidies payable; curr. taxes on inc., wealth, etc.; oth. taxes on production; property inc. oth. than interest; oth. curr. transf. - Debit (Uses) - counterpart area: World (all entities, including reference area, including IO), counterpart sector: Total economy - Partially consolidated or aggregate containing both consolidated and non-consolidated items,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</si>
  <si>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GFS.A.N.PT.W0.S13.S1.P.D.OCT._Z._Z._T.XDC_R_B1GQ._Z.S.V.N._T</t>
  </si>
  <si>
    <t>https://sdw.ecb.europa.eu/quickview.do?SERIES_KEY=325.GFS.A.N.PT.W0.S13.S1.P.D.OCT._Z._Z._T.XDC_R_B1GQ._Z.S.V.N._T</t>
  </si>
  <si>
    <t>[Millions]</t>
  </si>
  <si>
    <t>Portugal - Total government expenditure - Debit (Uses) - counterpart area: World (all entities, including reference area, including IO), counterpart sector: Total economy - Partially consolidated or aggregate containing both consolidated and non-consolidated items, Current prices - Domestic currency (incl. conversion to current currency made using a fix parity), Standard valuation based on SNA/ESA, Neither seasonally adjusted nor calendar adjusted data - ESA 2010</t>
  </si>
  <si>
    <t>GFS.A.N.PT.W0.S13.S1.P.D.OTE._Z._Z._T.XDC._Z.S.V.N._T</t>
  </si>
  <si>
    <t>https://sdw.ecb.europa.eu/quickview.do?SERIES_KEY=325.GFS.A.N.PT.W0.S13.S1.P.D.OTE._Z._Z._T.XDC._Z.S.V.N._T</t>
  </si>
  <si>
    <t>https://sdw.ecb.europa.eu/quickview.do?SERIES_KEY=325.GFS.A.N.PT.W0.S13.S1.C.L.LE.GD.T._Z.XDC_R_B1GQ._T.F.V.N._T</t>
  </si>
  <si>
    <t>Portugal - Net lending (pos) / net borrowing (neg) - Balance (Credits minus Debits) - counterpart area: World (all entities, including reference area, including IO), counterpart sector: Total economy,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</si>
  <si>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GFS.A.N.PT.W0.S13.S1._Z.B.B9._Z._Z._Z.XDC_R_B1GQ._Z.S.V.N._T</t>
  </si>
  <si>
    <t>https://sdw.ecb.europa.eu/quickview.do?SERIES_KEY=325.GFS.A.N.PT.W0.S13.S1._Z.B.B9._Z._Z._Z.XDC_R_B1GQ._Z.S.V.N._T</t>
  </si>
  <si>
    <t>Investment expenditure (as % of GDP)</t>
  </si>
  <si>
    <t>Government Final Consumption (% of GDP)</t>
  </si>
  <si>
    <t>Gross domestic product at market prices</t>
  </si>
  <si>
    <t>Gross domestic product at market prices - Portugal - Domestic (home or reference area), Total economy, Euro, Current prices, Non transformed data, Neither seasonally adjusted nor calendar adjusted data</t>
  </si>
  <si>
    <t>MNA.A.N.PT.W2.S1.S1.B.B1GQ._Z._Z._Z.EUR.V.N</t>
  </si>
  <si>
    <t>https://sdw.ecb.europa.eu/quickview.do?SERIES_KEY=320.MNA.A.N.PT.W2.S1.S1.B.B1GQ._Z._Z._Z.EUR.V.N</t>
  </si>
  <si>
    <t>Portugal - Gross fixed capital formation - Debit (Uses) - counterpart area: World (all entities, including reference area, including IO), counterpart sector: Total economy - Non-consolidated, Current prices - Domestic currency (incl. conversion to current currency made using a fix parity), Standard valuation based on SNA/ESA, Neither seasonally adjusted nor calendar adjusted data - ESA 2010</t>
  </si>
  <si>
    <t>GFS.A.N.PT.W0.S13.S1.N.D.P51G._Z._Z._T.XDC._Z.S.V.N._T</t>
  </si>
  <si>
    <t>https://sdw.ecb.europa.eu/quickview.do?SERIES_KEY=325.GFS.A.N.PT.W0.S13.S1.N.D.P51G._Z._Z._T.XDC._Z.S.V.N._T</t>
  </si>
  <si>
    <t>Links</t>
  </si>
  <si>
    <t>Codes</t>
  </si>
  <si>
    <t>Description</t>
  </si>
  <si>
    <t>Collection</t>
  </si>
  <si>
    <t>Expenditure less investment</t>
  </si>
  <si>
    <t>[Thousands]</t>
  </si>
  <si>
    <t>Average of observations through period (A)</t>
  </si>
  <si>
    <t>Total employment - Portugal - Domestic (home or reference area), Total economy, Total - All activities, Persons, Not applicable, Non transformed data, Neither seasonally adjusted nor calendar adjusted data</t>
  </si>
  <si>
    <t>MNA.A.N.PT.W2.S1.S1._Z.EMP._Z._T._Z.PS._Z.N</t>
  </si>
  <si>
    <t>https://sdw.ecb.europa.eu/quickview.do?SERIES_KEY=320.MNA.A.N.PT.W2.S1.S1._Z.EMP._Z._T._Z.PS._Z.N</t>
  </si>
  <si>
    <t>Total employment</t>
  </si>
  <si>
    <t>[Percent ]</t>
  </si>
  <si>
    <t>Portugal - Standardised unemployment, Rate, Total (all ages), Total (male and female); 3-year average; Eurostat; Neither seasonally nor working day adjusted,  percentage of civilian workforce</t>
  </si>
  <si>
    <t>STS.A.PT.N.UNEH.RTT000.4.AV3</t>
  </si>
  <si>
    <t>https://sdw.ecb.europa.eu/quickview.do?SERIES_KEY=132.STS.A.PT.N.UNEH.RTT000.4.AV3</t>
  </si>
  <si>
    <t>Unemployment rate</t>
  </si>
  <si>
    <t>1983Jan</t>
  </si>
  <si>
    <t>1983Feb</t>
  </si>
  <si>
    <t>1983Mar</t>
  </si>
  <si>
    <t>1983Apr</t>
  </si>
  <si>
    <t>1983May</t>
  </si>
  <si>
    <t>1983Jun</t>
  </si>
  <si>
    <t>1983Jul</t>
  </si>
  <si>
    <t>1983Aug</t>
  </si>
  <si>
    <t>1983Sep</t>
  </si>
  <si>
    <t>1983Oct</t>
  </si>
  <si>
    <t>1983Nov</t>
  </si>
  <si>
    <t>1983Dec</t>
  </si>
  <si>
    <t>1984Jan</t>
  </si>
  <si>
    <t>1984Feb</t>
  </si>
  <si>
    <t>1984Mar</t>
  </si>
  <si>
    <t>1984Apr</t>
  </si>
  <si>
    <t>1984May</t>
  </si>
  <si>
    <t>1984Jun</t>
  </si>
  <si>
    <t>1984Jul</t>
  </si>
  <si>
    <t>1984Aug</t>
  </si>
  <si>
    <t>1984Sep</t>
  </si>
  <si>
    <t>1984Oct</t>
  </si>
  <si>
    <t>1984Nov</t>
  </si>
  <si>
    <t>1984Dec</t>
  </si>
  <si>
    <t>1985Jan</t>
  </si>
  <si>
    <t>1985Feb</t>
  </si>
  <si>
    <t>1985Mar</t>
  </si>
  <si>
    <t>1985Apr</t>
  </si>
  <si>
    <t>1985May</t>
  </si>
  <si>
    <t>1985Jun</t>
  </si>
  <si>
    <t>1985Jul</t>
  </si>
  <si>
    <t>1985Aug</t>
  </si>
  <si>
    <t>1985Sep</t>
  </si>
  <si>
    <t>1985Oct</t>
  </si>
  <si>
    <t>1985Nov</t>
  </si>
  <si>
    <t>1985Dec</t>
  </si>
  <si>
    <t>1986Jan</t>
  </si>
  <si>
    <t>1986Feb</t>
  </si>
  <si>
    <t>1986Mar</t>
  </si>
  <si>
    <t>1986Apr</t>
  </si>
  <si>
    <t>1986May</t>
  </si>
  <si>
    <t>1986Jun</t>
  </si>
  <si>
    <t>1986Jul</t>
  </si>
  <si>
    <t>1986Aug</t>
  </si>
  <si>
    <t>1986Sep</t>
  </si>
  <si>
    <t>1986Oct</t>
  </si>
  <si>
    <t>1986Nov</t>
  </si>
  <si>
    <t>1986Dec</t>
  </si>
  <si>
    <t>1987Jan</t>
  </si>
  <si>
    <t>1987Feb</t>
  </si>
  <si>
    <t>1987Mar</t>
  </si>
  <si>
    <t>1987Apr</t>
  </si>
  <si>
    <t>1987May</t>
  </si>
  <si>
    <t>1987Jun</t>
  </si>
  <si>
    <t>1987Jul</t>
  </si>
  <si>
    <t>1987Aug</t>
  </si>
  <si>
    <t>1987Sep</t>
  </si>
  <si>
    <t>1987Oct</t>
  </si>
  <si>
    <t>1987Nov</t>
  </si>
  <si>
    <t>1987Dec</t>
  </si>
  <si>
    <t>1988Jan</t>
  </si>
  <si>
    <t>1988Feb</t>
  </si>
  <si>
    <t>1988Mar</t>
  </si>
  <si>
    <t>1988Apr</t>
  </si>
  <si>
    <t>1988May</t>
  </si>
  <si>
    <t>1988Jun</t>
  </si>
  <si>
    <t>1988Jul</t>
  </si>
  <si>
    <t>1988Aug</t>
  </si>
  <si>
    <t>1988Sep</t>
  </si>
  <si>
    <t>1988Oct</t>
  </si>
  <si>
    <t>1988Nov</t>
  </si>
  <si>
    <t>1988Dec</t>
  </si>
  <si>
    <t>1989Jan</t>
  </si>
  <si>
    <t>1989Feb</t>
  </si>
  <si>
    <t>1989Mar</t>
  </si>
  <si>
    <t>1989Apr</t>
  </si>
  <si>
    <t>1989May</t>
  </si>
  <si>
    <t>1989Jun</t>
  </si>
  <si>
    <t>1989Jul</t>
  </si>
  <si>
    <t>1989Aug</t>
  </si>
  <si>
    <t>1989Sep</t>
  </si>
  <si>
    <t>1989Oct</t>
  </si>
  <si>
    <t>1989Nov</t>
  </si>
  <si>
    <t>1989Dec</t>
  </si>
  <si>
    <t>1990Jan</t>
  </si>
  <si>
    <t>1990Feb</t>
  </si>
  <si>
    <t>1990Mar</t>
  </si>
  <si>
    <t>1990Apr</t>
  </si>
  <si>
    <t>1990May</t>
  </si>
  <si>
    <t>1990Jun</t>
  </si>
  <si>
    <t>1990Jul</t>
  </si>
  <si>
    <t>1990Aug</t>
  </si>
  <si>
    <t>1990Sep</t>
  </si>
  <si>
    <t>1990Oct</t>
  </si>
  <si>
    <t>1990Nov</t>
  </si>
  <si>
    <t>1990Dec</t>
  </si>
  <si>
    <t>1991Jan</t>
  </si>
  <si>
    <t>1991Feb</t>
  </si>
  <si>
    <t>1991Mar</t>
  </si>
  <si>
    <t>1991Apr</t>
  </si>
  <si>
    <t>1991May</t>
  </si>
  <si>
    <t>1991Jun</t>
  </si>
  <si>
    <t>1991Jul</t>
  </si>
  <si>
    <t>1991Aug</t>
  </si>
  <si>
    <t>1991Sep</t>
  </si>
  <si>
    <t>1991Oct</t>
  </si>
  <si>
    <t>1991Nov</t>
  </si>
  <si>
    <t>1991Dec</t>
  </si>
  <si>
    <t>1992Jan</t>
  </si>
  <si>
    <t>1992Feb</t>
  </si>
  <si>
    <t>1992Mar</t>
  </si>
  <si>
    <t>1992Apr</t>
  </si>
  <si>
    <t>1992May</t>
  </si>
  <si>
    <t>1992Jun</t>
  </si>
  <si>
    <t>1992Jul</t>
  </si>
  <si>
    <t>1992Aug</t>
  </si>
  <si>
    <t>1992Sep</t>
  </si>
  <si>
    <t>1992Oct</t>
  </si>
  <si>
    <t>1992Nov</t>
  </si>
  <si>
    <t>1992Dec</t>
  </si>
  <si>
    <t>1993Jan</t>
  </si>
  <si>
    <t>1993Feb</t>
  </si>
  <si>
    <t>1993Mar</t>
  </si>
  <si>
    <t>1993Apr</t>
  </si>
  <si>
    <t>1993May</t>
  </si>
  <si>
    <t>1993Jun</t>
  </si>
  <si>
    <t>1993Jul</t>
  </si>
  <si>
    <t>1993Aug</t>
  </si>
  <si>
    <t>1993Sep</t>
  </si>
  <si>
    <t>1993Oct</t>
  </si>
  <si>
    <t>1993Nov</t>
  </si>
  <si>
    <t>1993Dec</t>
  </si>
  <si>
    <t>1994Jan</t>
  </si>
  <si>
    <t>1994Feb</t>
  </si>
  <si>
    <t>1994Mar</t>
  </si>
  <si>
    <t>1994Apr</t>
  </si>
  <si>
    <t>1994May</t>
  </si>
  <si>
    <t>1994Jun</t>
  </si>
  <si>
    <t>1994Jul</t>
  </si>
  <si>
    <t>1994Aug</t>
  </si>
  <si>
    <t>1994Sep</t>
  </si>
  <si>
    <t>1994Oct</t>
  </si>
  <si>
    <t>1994Nov</t>
  </si>
  <si>
    <t>1994Dec</t>
  </si>
  <si>
    <t>1995Jan</t>
  </si>
  <si>
    <t>1995Feb</t>
  </si>
  <si>
    <t>1995Mar</t>
  </si>
  <si>
    <t>1995Apr</t>
  </si>
  <si>
    <t>1995May</t>
  </si>
  <si>
    <t>1995Jun</t>
  </si>
  <si>
    <t>1995Jul</t>
  </si>
  <si>
    <t>1995Aug</t>
  </si>
  <si>
    <t>1995Sep</t>
  </si>
  <si>
    <t>1995Oct</t>
  </si>
  <si>
    <t>1995Nov</t>
  </si>
  <si>
    <t>1995Dec</t>
  </si>
  <si>
    <t>1996Jan</t>
  </si>
  <si>
    <t>1996Feb</t>
  </si>
  <si>
    <t>1996Mar</t>
  </si>
  <si>
    <t>1996Apr</t>
  </si>
  <si>
    <t>1996May</t>
  </si>
  <si>
    <t>1996Jun</t>
  </si>
  <si>
    <t>1996Jul</t>
  </si>
  <si>
    <t>1996Aug</t>
  </si>
  <si>
    <t>1996Sep</t>
  </si>
  <si>
    <t>1996Oct</t>
  </si>
  <si>
    <t>1996Nov</t>
  </si>
  <si>
    <t>1996Dec</t>
  </si>
  <si>
    <t>1997Jan</t>
  </si>
  <si>
    <t>1997Feb</t>
  </si>
  <si>
    <t>1997Mar</t>
  </si>
  <si>
    <t>1997Apr</t>
  </si>
  <si>
    <t>1997May</t>
  </si>
  <si>
    <t>1997Jun</t>
  </si>
  <si>
    <t>1997Jul</t>
  </si>
  <si>
    <t>1997Aug</t>
  </si>
  <si>
    <t>1997Sep</t>
  </si>
  <si>
    <t>1997Oct</t>
  </si>
  <si>
    <t>1997Nov</t>
  </si>
  <si>
    <t>1997Dec</t>
  </si>
  <si>
    <t>1998Jan</t>
  </si>
  <si>
    <t>1998Feb</t>
  </si>
  <si>
    <t>1998Mar</t>
  </si>
  <si>
    <t>1998Apr</t>
  </si>
  <si>
    <t>1998May</t>
  </si>
  <si>
    <t>1998Jun</t>
  </si>
  <si>
    <t>1998Jul</t>
  </si>
  <si>
    <t>1998Aug</t>
  </si>
  <si>
    <t>1998Sep</t>
  </si>
  <si>
    <t>1998Oct</t>
  </si>
  <si>
    <t>1998Nov</t>
  </si>
  <si>
    <t>1998Dec</t>
  </si>
  <si>
    <t>1999Jan</t>
  </si>
  <si>
    <t>1999Feb</t>
  </si>
  <si>
    <t>1999Mar</t>
  </si>
  <si>
    <t>1999Apr</t>
  </si>
  <si>
    <t>1999May</t>
  </si>
  <si>
    <t>1999Jun</t>
  </si>
  <si>
    <t>1999Jul</t>
  </si>
  <si>
    <t>1999Aug</t>
  </si>
  <si>
    <t>1999Sep</t>
  </si>
  <si>
    <t>1999Oct</t>
  </si>
  <si>
    <t>1999Nov</t>
  </si>
  <si>
    <t>1999Dec</t>
  </si>
  <si>
    <t>2000Jan</t>
  </si>
  <si>
    <t>2000Feb</t>
  </si>
  <si>
    <t>2000Mar</t>
  </si>
  <si>
    <t>2000Apr</t>
  </si>
  <si>
    <t>2000May</t>
  </si>
  <si>
    <t>2000Jun</t>
  </si>
  <si>
    <t>2000Jul</t>
  </si>
  <si>
    <t>2000Aug</t>
  </si>
  <si>
    <t>2000Sep</t>
  </si>
  <si>
    <t>2000Oct</t>
  </si>
  <si>
    <t>2000Nov</t>
  </si>
  <si>
    <t>2000Dec</t>
  </si>
  <si>
    <t>2001Jan</t>
  </si>
  <si>
    <t>2001Feb</t>
  </si>
  <si>
    <t>2001Mar</t>
  </si>
  <si>
    <t>2001Apr</t>
  </si>
  <si>
    <t>2001May</t>
  </si>
  <si>
    <t>2001Jun</t>
  </si>
  <si>
    <t>2001Jul</t>
  </si>
  <si>
    <t>2001Aug</t>
  </si>
  <si>
    <t>2001Sep</t>
  </si>
  <si>
    <t>2001Oct</t>
  </si>
  <si>
    <t>2001Nov</t>
  </si>
  <si>
    <t>2001Dec</t>
  </si>
  <si>
    <t>2002Jan</t>
  </si>
  <si>
    <t>2002Feb</t>
  </si>
  <si>
    <t>2002Mar</t>
  </si>
  <si>
    <t>2002Apr</t>
  </si>
  <si>
    <t>2002May</t>
  </si>
  <si>
    <t>2002Jun</t>
  </si>
  <si>
    <t>2002Jul</t>
  </si>
  <si>
    <t>2002Aug</t>
  </si>
  <si>
    <t>2002Sep</t>
  </si>
  <si>
    <t>2002Oct</t>
  </si>
  <si>
    <t>2002Nov</t>
  </si>
  <si>
    <t>2002Dec</t>
  </si>
  <si>
    <t>2003Jan</t>
  </si>
  <si>
    <t>2003Feb</t>
  </si>
  <si>
    <t>2003Mar</t>
  </si>
  <si>
    <t>2003Apr</t>
  </si>
  <si>
    <t>2003May</t>
  </si>
  <si>
    <t>2003Jun</t>
  </si>
  <si>
    <t>2003Jul</t>
  </si>
  <si>
    <t>2003Aug</t>
  </si>
  <si>
    <t>2003Sep</t>
  </si>
  <si>
    <t>2003Oct</t>
  </si>
  <si>
    <t>2003Nov</t>
  </si>
  <si>
    <t>2003Dec</t>
  </si>
  <si>
    <t>2004Jan</t>
  </si>
  <si>
    <t>2004Feb</t>
  </si>
  <si>
    <t>2004Mar</t>
  </si>
  <si>
    <t>2004Apr</t>
  </si>
  <si>
    <t>2004May</t>
  </si>
  <si>
    <t>2004Jun</t>
  </si>
  <si>
    <t>2004Jul</t>
  </si>
  <si>
    <t>2004Aug</t>
  </si>
  <si>
    <t>2004Sep</t>
  </si>
  <si>
    <t>2004Oct</t>
  </si>
  <si>
    <t>2004Nov</t>
  </si>
  <si>
    <t>2004Dec</t>
  </si>
  <si>
    <t>2005Jan</t>
  </si>
  <si>
    <t>2005Feb</t>
  </si>
  <si>
    <t>2005Mar</t>
  </si>
  <si>
    <t>2005Apr</t>
  </si>
  <si>
    <t>2005May</t>
  </si>
  <si>
    <t>2005Jun</t>
  </si>
  <si>
    <t>2005Jul</t>
  </si>
  <si>
    <t>2005Aug</t>
  </si>
  <si>
    <t>2005Sep</t>
  </si>
  <si>
    <t>2005Oct</t>
  </si>
  <si>
    <t>2005Nov</t>
  </si>
  <si>
    <t>2005Dec</t>
  </si>
  <si>
    <t>2006Jan</t>
  </si>
  <si>
    <t>2006Feb</t>
  </si>
  <si>
    <t>2006Mar</t>
  </si>
  <si>
    <t>2006Apr</t>
  </si>
  <si>
    <t>2006May</t>
  </si>
  <si>
    <t>2006Jun</t>
  </si>
  <si>
    <t>2006Jul</t>
  </si>
  <si>
    <t>2006Aug</t>
  </si>
  <si>
    <t>2006Sep</t>
  </si>
  <si>
    <t>2006Oct</t>
  </si>
  <si>
    <t>2006Nov</t>
  </si>
  <si>
    <t>2006Dec</t>
  </si>
  <si>
    <t>2007Jan</t>
  </si>
  <si>
    <t>2007Feb</t>
  </si>
  <si>
    <t>2007Mar</t>
  </si>
  <si>
    <t>2007Apr</t>
  </si>
  <si>
    <t>2007May</t>
  </si>
  <si>
    <t>2007Jun</t>
  </si>
  <si>
    <t>2007Jul</t>
  </si>
  <si>
    <t>2007Aug</t>
  </si>
  <si>
    <t>2007Sep</t>
  </si>
  <si>
    <t>2007Oct</t>
  </si>
  <si>
    <t>2007Nov</t>
  </si>
  <si>
    <t>2007Dec</t>
  </si>
  <si>
    <t>2008Jan</t>
  </si>
  <si>
    <t>2008Feb</t>
  </si>
  <si>
    <t>2008Mar</t>
  </si>
  <si>
    <t>2008Apr</t>
  </si>
  <si>
    <t>2008May</t>
  </si>
  <si>
    <t>2008Jun</t>
  </si>
  <si>
    <t>2008Jul</t>
  </si>
  <si>
    <t>2008Aug</t>
  </si>
  <si>
    <t>2008Sep</t>
  </si>
  <si>
    <t>2008Oct</t>
  </si>
  <si>
    <t>2008Nov</t>
  </si>
  <si>
    <t>2008Dec</t>
  </si>
  <si>
    <t>2009Jan</t>
  </si>
  <si>
    <t>2009Feb</t>
  </si>
  <si>
    <t>2009Mar</t>
  </si>
  <si>
    <t>2009Apr</t>
  </si>
  <si>
    <t>2009May</t>
  </si>
  <si>
    <t>2009Jun</t>
  </si>
  <si>
    <t>2009Jul</t>
  </si>
  <si>
    <t>2009Aug</t>
  </si>
  <si>
    <t>2009Sep</t>
  </si>
  <si>
    <t>2009Oct</t>
  </si>
  <si>
    <t>2009Nov</t>
  </si>
  <si>
    <t>2009Dec</t>
  </si>
  <si>
    <t>2010Jan</t>
  </si>
  <si>
    <t>2010Feb</t>
  </si>
  <si>
    <t>2010Mar</t>
  </si>
  <si>
    <t>2010Apr</t>
  </si>
  <si>
    <t>2010May</t>
  </si>
  <si>
    <t>2010Jun</t>
  </si>
  <si>
    <t>2010Jul</t>
  </si>
  <si>
    <t>2010Aug</t>
  </si>
  <si>
    <t>2010Sep</t>
  </si>
  <si>
    <t>2010Oct</t>
  </si>
  <si>
    <t>2010Nov</t>
  </si>
  <si>
    <t>2010Dec</t>
  </si>
  <si>
    <t>2011Jan</t>
  </si>
  <si>
    <t>2011Feb</t>
  </si>
  <si>
    <t>2011Mar</t>
  </si>
  <si>
    <t>2011Apr</t>
  </si>
  <si>
    <t>2011May</t>
  </si>
  <si>
    <t>2011Jun</t>
  </si>
  <si>
    <t>2011Jul</t>
  </si>
  <si>
    <t>2011Aug</t>
  </si>
  <si>
    <t>2011Sep</t>
  </si>
  <si>
    <t>2011Oct</t>
  </si>
  <si>
    <t>2011Nov</t>
  </si>
  <si>
    <t>2011Dec</t>
  </si>
  <si>
    <t>2012Jan</t>
  </si>
  <si>
    <t>2012Feb</t>
  </si>
  <si>
    <t>2012Mar</t>
  </si>
  <si>
    <t>2012Apr</t>
  </si>
  <si>
    <t>2012May</t>
  </si>
  <si>
    <t>2012Jun</t>
  </si>
  <si>
    <t>2012Jul</t>
  </si>
  <si>
    <t>2012Aug</t>
  </si>
  <si>
    <t>2012Sep</t>
  </si>
  <si>
    <t>2012Oct</t>
  </si>
  <si>
    <t>2012Nov</t>
  </si>
  <si>
    <t>2012Dec</t>
  </si>
  <si>
    <t>2013Jan</t>
  </si>
  <si>
    <t>2013Feb</t>
  </si>
  <si>
    <t>2013Mar</t>
  </si>
  <si>
    <t>2013Apr</t>
  </si>
  <si>
    <t>2013May</t>
  </si>
  <si>
    <t>2013Jun</t>
  </si>
  <si>
    <t>2013Jul</t>
  </si>
  <si>
    <t>2013Aug</t>
  </si>
  <si>
    <t>2013Sep</t>
  </si>
  <si>
    <t>2013Oct</t>
  </si>
  <si>
    <t>2013Nov</t>
  </si>
  <si>
    <t>2013Dec</t>
  </si>
  <si>
    <t>2014Jan</t>
  </si>
  <si>
    <t>2014Feb</t>
  </si>
  <si>
    <t>2014Mar</t>
  </si>
  <si>
    <t>2014Apr</t>
  </si>
  <si>
    <t>2014May</t>
  </si>
  <si>
    <t>2014Jun</t>
  </si>
  <si>
    <t>2014Jul</t>
  </si>
  <si>
    <t>2014Aug</t>
  </si>
  <si>
    <t>2014Sep</t>
  </si>
  <si>
    <t>2014Oct</t>
  </si>
  <si>
    <t>2014Nov</t>
  </si>
  <si>
    <t>2014Dec</t>
  </si>
  <si>
    <t>2015Jan</t>
  </si>
  <si>
    <t>2015Feb</t>
  </si>
  <si>
    <t>2015Mar</t>
  </si>
  <si>
    <t>2015Apr</t>
  </si>
  <si>
    <t>2015May</t>
  </si>
  <si>
    <t>2015Jun</t>
  </si>
  <si>
    <t>2015Jul</t>
  </si>
  <si>
    <t>2015Aug</t>
  </si>
  <si>
    <t>2015Sep</t>
  </si>
  <si>
    <t>Portugal - Standardised unemployment, Rate, Total (all ages), Total (male &amp; female); unspecified; Eurostat; Seasonally adjusted, not working day adjusted,  percentage of civilian workforce</t>
  </si>
  <si>
    <t>STS.M.PT.S.UNEH.RTT000.4.000</t>
  </si>
  <si>
    <t>https://sdw.ecb.europa.eu/quickview.do?SERIES_KEY=132.STS.M.PT.S.UNEH.RTT000.4.000</t>
  </si>
  <si>
    <t>Total population - Portugal - World (all entities, including reference area, including IO), Total economy, Persons, Not applicable, Non transformed data, Neither seasonally adjusted nor calendar adjusted data</t>
  </si>
  <si>
    <t>MNA.A.N.PT.W0.S1.S1._Z.POP._Z._Z._Z.PS._Z.N</t>
  </si>
  <si>
    <t>https://sdw.ecb.europa.eu/quickview.do?SERIES_KEY=320.MNA.A.N.PT.W0.S1.S1._Z.POP._Z._Z._Z.PS._Z.N</t>
  </si>
  <si>
    <t>Population</t>
  </si>
  <si>
    <t>[Millions of Euro; ratio to gross domestic product]</t>
  </si>
  <si>
    <t>- Neither seasonally adjusted nor calendar adjusted data- Portugal vis-a-vis Rest of the World- sector: Total economy vis-a-vis Total economy- Closing balance sheet/Positions/Stocks- Net (Assets minus Liabilities)- Financial account- All functional categories- Total financial assets/liabilities- Euro; ratio to gross domestic product- All currencies of denomination- Compilation methodology applied for national statistics</t>
  </si>
  <si>
    <t>BP6.A.N.PT.W1.S1.S1.LE.N.FA._T.F._Z.EUR_R_B1GQ._T._X.N</t>
  </si>
  <si>
    <t>https://sdw.ecb.europa.eu/quickview.do?SERIES_KEY=338.BP6.A.N.PT.W1.S1.S1.LE.N.FA._T.F._Z.EUR_R_B1GQ._T._X.N</t>
  </si>
  <si>
    <t>Net International Liabilities</t>
  </si>
  <si>
    <t>Total - All activities</t>
  </si>
  <si>
    <t>Arts, entertainment and recreation; other service activities; activities of household and extra-territorial organizations and bodies</t>
  </si>
  <si>
    <t>Public administration, defence, education, human health and social work activities</t>
  </si>
  <si>
    <t>Professional, scientific and technical activities; administrative and support service activities</t>
  </si>
  <si>
    <t>Real estate activities</t>
  </si>
  <si>
    <t>Financial and insurance activities</t>
  </si>
  <si>
    <t>Information and communication</t>
  </si>
  <si>
    <t>Services</t>
  </si>
  <si>
    <t>Wholesale and retail trade, transport, accommodation and food service activities</t>
  </si>
  <si>
    <t>Construction</t>
  </si>
  <si>
    <t>Manufacturing</t>
  </si>
  <si>
    <t>Industry (except construction)</t>
  </si>
  <si>
    <t>Agriculture, forestry and fishing</t>
  </si>
  <si>
    <t>MNA.A.N.PT.W0.S1.S1._Z.LPR_PS._Z._T._Z.IX.LR.N</t>
  </si>
  <si>
    <t>MNA.A.N.PT.W0.S1.S1._Z.LPR_PS._Z.RTU._Z.IX.LR.N</t>
  </si>
  <si>
    <t>MNA.A.N.PT.W0.S1.S1._Z.LPR_PS._Z.OTQ._Z.IX.LR.N</t>
  </si>
  <si>
    <t>MNA.A.N.PT.W0.S1.S1._Z.LPR_PS._Z.M_N._Z.IX.LR.N</t>
  </si>
  <si>
    <t>MNA.A.N.PT.W0.S1.S1._Z.LPR_PS._Z.L._Z.IX.LR.N</t>
  </si>
  <si>
    <t>MNA.A.N.PT.W0.S1.S1._Z.LPR_PS._Z.K._Z.IX.LR.N</t>
  </si>
  <si>
    <t>MNA.A.N.PT.W0.S1.S1._Z.LPR_PS._Z.J._Z.IX.LR.N</t>
  </si>
  <si>
    <t>MNA.A.N.PT.W0.S1.S1._Z.LPR_PS._Z.GTU._Z.IX.LR.N</t>
  </si>
  <si>
    <t>MNA.A.N.PT.W0.S1.S1._Z.LPR_PS._Z.GTI._Z.IX.LR.N</t>
  </si>
  <si>
    <t>MNA.A.N.PT.W0.S1.S1._Z.LPR_PS._Z.F._Z.IX.LR.N</t>
  </si>
  <si>
    <t>MNA.A.N.PT.W0.S1.S1._Z.LPR_PS._Z.C._Z.IX.LR.N</t>
  </si>
  <si>
    <t>MNA.A.N.PT.W0.S1.S1._Z.LPR_PS._Z.BTE._Z.IX.LR.N</t>
  </si>
  <si>
    <t>MNA.A.N.PT.W0.S1.S1._Z.LPR_PS._Z.A._Z.IX.LR.N</t>
  </si>
  <si>
    <t>Banco de Portugal</t>
  </si>
  <si>
    <t>31-08-2015</t>
  </si>
  <si>
    <t>31-07-2015</t>
  </si>
  <si>
    <t>31-05-2015</t>
  </si>
  <si>
    <t>30-04-2015</t>
  </si>
  <si>
    <t>28-02-2015</t>
  </si>
  <si>
    <t>31-01-2015</t>
  </si>
  <si>
    <t>30-11-2014</t>
  </si>
  <si>
    <t>31-10-2014</t>
  </si>
  <si>
    <t>31-08-2014</t>
  </si>
  <si>
    <t>31-07-2014</t>
  </si>
  <si>
    <t>31-05-2014</t>
  </si>
  <si>
    <t>30-04-2014</t>
  </si>
  <si>
    <t>28-02-2014</t>
  </si>
  <si>
    <t>31-01-2014</t>
  </si>
  <si>
    <t>30-11-2013</t>
  </si>
  <si>
    <t>31-10-2013</t>
  </si>
  <si>
    <t>31-08-2013</t>
  </si>
  <si>
    <t>31-07-2013</t>
  </si>
  <si>
    <t>31-05-2013</t>
  </si>
  <si>
    <t>30-04-2013</t>
  </si>
  <si>
    <t>28-02-2013</t>
  </si>
  <si>
    <t>31-01-2013</t>
  </si>
  <si>
    <t>30-11-2012</t>
  </si>
  <si>
    <t>31-10-2012</t>
  </si>
  <si>
    <t>31-08-2012</t>
  </si>
  <si>
    <t>31-07-2012</t>
  </si>
  <si>
    <t>31-05-2012</t>
  </si>
  <si>
    <t>30-04-2012</t>
  </si>
  <si>
    <t>29-02-2012</t>
  </si>
  <si>
    <t>31-01-2012</t>
  </si>
  <si>
    <t>30-11-2011</t>
  </si>
  <si>
    <t>31-10-2011</t>
  </si>
  <si>
    <t>31-08-2011</t>
  </si>
  <si>
    <t>31-07-2011</t>
  </si>
  <si>
    <t>31-05-2011</t>
  </si>
  <si>
    <t>30-04-2011</t>
  </si>
  <si>
    <t>28-02-2011</t>
  </si>
  <si>
    <t>31-01-2011</t>
  </si>
  <si>
    <t>30-11-2010</t>
  </si>
  <si>
    <t>31-10-2010</t>
  </si>
  <si>
    <t>31-08-2010</t>
  </si>
  <si>
    <t>31-07-2010</t>
  </si>
  <si>
    <t>31-05-2010</t>
  </si>
  <si>
    <t>30-04-2010</t>
  </si>
  <si>
    <t>28-02-2010</t>
  </si>
  <si>
    <t>31-01-2010</t>
  </si>
  <si>
    <t>30-11-2009</t>
  </si>
  <si>
    <t>31-10-2009</t>
  </si>
  <si>
    <t>31-08-2009</t>
  </si>
  <si>
    <t>31-07-2009</t>
  </si>
  <si>
    <t>31-05-2009</t>
  </si>
  <si>
    <t>30-04-2009</t>
  </si>
  <si>
    <t>28-02-2009</t>
  </si>
  <si>
    <t>31-01-2009</t>
  </si>
  <si>
    <t>30-11-2008</t>
  </si>
  <si>
    <t>31-10-2008</t>
  </si>
  <si>
    <t>31-08-2008</t>
  </si>
  <si>
    <t>31-07-2008</t>
  </si>
  <si>
    <t>31-05-2008</t>
  </si>
  <si>
    <t>30-04-2008</t>
  </si>
  <si>
    <t>29-02-2008</t>
  </si>
  <si>
    <t>31-01-2008</t>
  </si>
  <si>
    <t>30-11-2007</t>
  </si>
  <si>
    <t>31-10-2007</t>
  </si>
  <si>
    <t>31-08-2007</t>
  </si>
  <si>
    <t>31-07-2007</t>
  </si>
  <si>
    <t>31-05-2007</t>
  </si>
  <si>
    <t>30-04-2007</t>
  </si>
  <si>
    <t>28-02-2007</t>
  </si>
  <si>
    <t>31-01-2007</t>
  </si>
  <si>
    <t>30-11-2006</t>
  </si>
  <si>
    <t>31-10-2006</t>
  </si>
  <si>
    <t>31-08-2006</t>
  </si>
  <si>
    <t>31-07-2006</t>
  </si>
  <si>
    <t>31-05-2006</t>
  </si>
  <si>
    <t>30-04-2006</t>
  </si>
  <si>
    <t>28-02-2006</t>
  </si>
  <si>
    <t>31-01-2006</t>
  </si>
  <si>
    <t>30-11-2005</t>
  </si>
  <si>
    <t>31-10-2005</t>
  </si>
  <si>
    <t>31-08-2005</t>
  </si>
  <si>
    <t>31-07-2005</t>
  </si>
  <si>
    <t>31-05-2005</t>
  </si>
  <si>
    <t>30-04-2005</t>
  </si>
  <si>
    <t>28-02-2005</t>
  </si>
  <si>
    <t>31-01-2005</t>
  </si>
  <si>
    <t>30-11-2004</t>
  </si>
  <si>
    <t>31-10-2004</t>
  </si>
  <si>
    <t>31-08-2004</t>
  </si>
  <si>
    <t>31-07-2004</t>
  </si>
  <si>
    <t>31-05-2004</t>
  </si>
  <si>
    <t>30-04-2004</t>
  </si>
  <si>
    <t>29-02-2004</t>
  </si>
  <si>
    <t>31-01-2004</t>
  </si>
  <si>
    <t>30-11-2003</t>
  </si>
  <si>
    <t>31-10-2003</t>
  </si>
  <si>
    <t>31-08-2003</t>
  </si>
  <si>
    <t>31-07-2003</t>
  </si>
  <si>
    <t>31-05-2003</t>
  </si>
  <si>
    <t>30-04-2003</t>
  </si>
  <si>
    <t>28-02-2003</t>
  </si>
  <si>
    <t>31-01-2003</t>
  </si>
  <si>
    <t>30-11-2002</t>
  </si>
  <si>
    <t>31-10-2002</t>
  </si>
  <si>
    <t>31-08-2002</t>
  </si>
  <si>
    <t>31-07-2002</t>
  </si>
  <si>
    <t>31-05-2002</t>
  </si>
  <si>
    <t>30-04-2002</t>
  </si>
  <si>
    <t>28-02-2002</t>
  </si>
  <si>
    <t>31-01-2002</t>
  </si>
  <si>
    <t>30-11-2001</t>
  </si>
  <si>
    <t>31-10-2001</t>
  </si>
  <si>
    <t>31-08-2001</t>
  </si>
  <si>
    <t>31-07-2001</t>
  </si>
  <si>
    <t>31-05-2001</t>
  </si>
  <si>
    <t>30-04-2001</t>
  </si>
  <si>
    <t>28-02-2001</t>
  </si>
  <si>
    <t>31-01-2001</t>
  </si>
  <si>
    <t>30-11-2000</t>
  </si>
  <si>
    <t>31-10-2000</t>
  </si>
  <si>
    <t>31-08-2000</t>
  </si>
  <si>
    <t>31-07-2000</t>
  </si>
  <si>
    <t>31-05-2000</t>
  </si>
  <si>
    <t>30-04-2000</t>
  </si>
  <si>
    <t>29-02-2000</t>
  </si>
  <si>
    <t>31-01-2000</t>
  </si>
  <si>
    <t>30-11-1999</t>
  </si>
  <si>
    <t>31-10-1999</t>
  </si>
  <si>
    <t>31-08-1999</t>
  </si>
  <si>
    <t>31-07-1999</t>
  </si>
  <si>
    <t>31-05-1999</t>
  </si>
  <si>
    <t>30-04-1999</t>
  </si>
  <si>
    <t>28-02-1999</t>
  </si>
  <si>
    <t>31-01-1999</t>
  </si>
  <si>
    <t>30-11-1998</t>
  </si>
  <si>
    <t>31-10-1998</t>
  </si>
  <si>
    <t>31-08-1998</t>
  </si>
  <si>
    <t>31-07-1998</t>
  </si>
  <si>
    <t>31-05-1998</t>
  </si>
  <si>
    <t>30-04-1998</t>
  </si>
  <si>
    <t>28-02-1998</t>
  </si>
  <si>
    <t>31-01-1998</t>
  </si>
  <si>
    <t>30-11-1997</t>
  </si>
  <si>
    <t>31-10-1997</t>
  </si>
  <si>
    <t>31-08-1997</t>
  </si>
  <si>
    <t>31-07-1997</t>
  </si>
  <si>
    <t>31-05-1997</t>
  </si>
  <si>
    <t>30-04-1997</t>
  </si>
  <si>
    <t>28-02-1997</t>
  </si>
  <si>
    <t>31-01-1997</t>
  </si>
  <si>
    <t>30-11-1996</t>
  </si>
  <si>
    <t>31-10-1996</t>
  </si>
  <si>
    <t>31-08-1996</t>
  </si>
  <si>
    <t>31-07-1996</t>
  </si>
  <si>
    <t>31-05-1996</t>
  </si>
  <si>
    <t>30-04-1996</t>
  </si>
  <si>
    <t>29-02-1996</t>
  </si>
  <si>
    <t>31-01-1996</t>
  </si>
  <si>
    <t>30-11-1995</t>
  </si>
  <si>
    <t>31-10-1995</t>
  </si>
  <si>
    <t>30-09-1995</t>
  </si>
  <si>
    <t>31-08-1995</t>
  </si>
  <si>
    <t>31-07-1995</t>
  </si>
  <si>
    <t>30-06-1995</t>
  </si>
  <si>
    <t>31-05-1995</t>
  </si>
  <si>
    <t>30-04-1995</t>
  </si>
  <si>
    <t>31-03-1995</t>
  </si>
  <si>
    <t>28-02-1995</t>
  </si>
  <si>
    <t>31-01-1995</t>
  </si>
  <si>
    <t>30-11-1994</t>
  </si>
  <si>
    <t>31-10-1994</t>
  </si>
  <si>
    <t>30-09-1994</t>
  </si>
  <si>
    <t>31-08-1994</t>
  </si>
  <si>
    <t>31-07-1994</t>
  </si>
  <si>
    <t>30-06-1994</t>
  </si>
  <si>
    <t>31-05-1994</t>
  </si>
  <si>
    <t>30-04-1994</t>
  </si>
  <si>
    <t>31-03-1994</t>
  </si>
  <si>
    <t>28-02-1994</t>
  </si>
  <si>
    <t>31-01-1994</t>
  </si>
  <si>
    <t>30-11-1993</t>
  </si>
  <si>
    <t>31-10-1993</t>
  </si>
  <si>
    <t>30-09-1993</t>
  </si>
  <si>
    <t>31-08-1993</t>
  </si>
  <si>
    <t>31-07-1993</t>
  </si>
  <si>
    <t>30-06-1993</t>
  </si>
  <si>
    <t>31-05-1993</t>
  </si>
  <si>
    <t>30-04-1993</t>
  </si>
  <si>
    <t>31-03-1993</t>
  </si>
  <si>
    <t>28-02-1993</t>
  </si>
  <si>
    <t>31-01-1993</t>
  </si>
  <si>
    <t>30-11-1992</t>
  </si>
  <si>
    <t>31-10-1992</t>
  </si>
  <si>
    <t>30-09-1992</t>
  </si>
  <si>
    <t>31-08-1992</t>
  </si>
  <si>
    <t>31-07-1992</t>
  </si>
  <si>
    <t>30-06-1992</t>
  </si>
  <si>
    <t>31-05-1992</t>
  </si>
  <si>
    <t>30-04-1992</t>
  </si>
  <si>
    <t>31-03-1992</t>
  </si>
  <si>
    <t>29-02-1992</t>
  </si>
  <si>
    <t>31-01-1992</t>
  </si>
  <si>
    <t>30-11-1991</t>
  </si>
  <si>
    <t>31-10-1991</t>
  </si>
  <si>
    <t>30-09-1991</t>
  </si>
  <si>
    <t>31-08-1991</t>
  </si>
  <si>
    <t>31-07-1991</t>
  </si>
  <si>
    <t>30-06-1991</t>
  </si>
  <si>
    <t>31-05-1991</t>
  </si>
  <si>
    <t>30-04-1991</t>
  </si>
  <si>
    <t>31-03-1991</t>
  </si>
  <si>
    <t>28-02-1991</t>
  </si>
  <si>
    <t>31-01-1991</t>
  </si>
  <si>
    <t>30-11-1990</t>
  </si>
  <si>
    <t>31-10-1990</t>
  </si>
  <si>
    <t>30-09-1990</t>
  </si>
  <si>
    <t>31-08-1990</t>
  </si>
  <si>
    <t>31-07-1990</t>
  </si>
  <si>
    <t>30-06-1990</t>
  </si>
  <si>
    <t>31-05-1990</t>
  </si>
  <si>
    <t>30-04-1990</t>
  </si>
  <si>
    <t>31-03-1990</t>
  </si>
  <si>
    <t>28-02-1990</t>
  </si>
  <si>
    <t>31-01-1990</t>
  </si>
  <si>
    <t>EU ex-Germany</t>
  </si>
  <si>
    <t>Germany</t>
  </si>
  <si>
    <t>Eurozone</t>
  </si>
  <si>
    <t>GDP per capita</t>
  </si>
  <si>
    <t>Real GDP and Real GDP per capita calculation, regional comparison</t>
  </si>
  <si>
    <t>Change in real GDP per capita, 2010-2014</t>
  </si>
  <si>
    <t>http://sdw.ecb.europa.eu/browseSelection.do?DATASET=0&amp;FREQ=A&amp;REF_AREA=258&amp;STO=LPR_PS&amp;node=2120804</t>
  </si>
  <si>
    <t>Indicators</t>
  </si>
  <si>
    <t>Labor Productivity (per persons), index</t>
  </si>
  <si>
    <t>Government and aggregate statistics</t>
  </si>
  <si>
    <t>Government deficit(-) or surplus(+) (as % of GDP)</t>
  </si>
  <si>
    <t>Government primary deficit(-) or surplus(+) (as % of GDP)</t>
  </si>
  <si>
    <t>Total government expenditure</t>
  </si>
  <si>
    <t>Government investment expenditure</t>
  </si>
  <si>
    <t>Government expenditure related to current transfers (as % of GDP)</t>
  </si>
  <si>
    <t>Government debt (consolidated) (as % of GDP)</t>
  </si>
  <si>
    <t>Real compensation per employee, total economy (Source: AMECO)</t>
  </si>
  <si>
    <t>Real unit labour costs, total economy (Source: AMECO)</t>
  </si>
  <si>
    <t>MNA.A.N.PT.W0.S1.S1._Z.LPR_HW._Z.A._Z.IX.LR.N</t>
  </si>
  <si>
    <t>MNA.A.N.PT.W0.S1.S1._Z.LPR_HW._Z.BTE._Z.IX.LR.N</t>
  </si>
  <si>
    <t>MNA.A.N.PT.W0.S1.S1._Z.LPR_HW._Z.C._Z.IX.LR.N</t>
  </si>
  <si>
    <t>MNA.A.N.PT.W0.S1.S1._Z.LPR_HW._Z.F._Z.IX.LR.N</t>
  </si>
  <si>
    <t>MNA.A.N.PT.W0.S1.S1._Z.LPR_HW._Z.GTI._Z.IX.LR.N</t>
  </si>
  <si>
    <t>MNA.A.N.PT.W0.S1.S1._Z.LPR_HW._Z.GTU._Z.IX.LR.N</t>
  </si>
  <si>
    <t>MNA.A.N.PT.W0.S1.S1._Z.LPR_HW._Z.J._Z.IX.LR.N</t>
  </si>
  <si>
    <t>MNA.A.N.PT.W0.S1.S1._Z.LPR_HW._Z.K._Z.IX.LR.N</t>
  </si>
  <si>
    <t>MNA.A.N.PT.W0.S1.S1._Z.LPR_HW._Z.L._Z.IX.LR.N</t>
  </si>
  <si>
    <t>MNA.A.N.PT.W0.S1.S1._Z.LPR_HW._Z.M_N._Z.IX.LR.N</t>
  </si>
  <si>
    <t>MNA.A.N.PT.W0.S1.S1._Z.LPR_HW._Z.OTQ._Z.IX.LR.N</t>
  </si>
  <si>
    <t>MNA.A.N.PT.W0.S1.S1._Z.LPR_HW._Z.RTU._Z.IX.LR.N</t>
  </si>
  <si>
    <t>MNA.A.N.PT.W0.S1.S1._Z.LPR_HW._Z._T._Z.IX.LR.N</t>
  </si>
  <si>
    <t>http://sdw.ecb.europa.eu/browseSelection.do?DATASET=0&amp;FREQ=A&amp;REF_AREA=258&amp;STO=LPR_HW&amp;node=2120804</t>
  </si>
  <si>
    <t>Labor Productivity (per hours worked), index</t>
  </si>
  <si>
    <t>Growth, 2000-2013</t>
  </si>
  <si>
    <t>FYFSGDA188S</t>
  </si>
  <si>
    <t>observation_date</t>
  </si>
  <si>
    <t>Frequency: Annual</t>
  </si>
  <si>
    <t>Federal Surplus or Deficit [-] as Percent of Gross Domestic Product, Percent of GDP, Annual, Not Seasonally Adjusted</t>
  </si>
  <si>
    <t>Federal Reserve Bank of St. Louis</t>
  </si>
  <si>
    <t>Economic Research Division</t>
  </si>
  <si>
    <t>Help: https://research.stlouisfed.org/fred2/help-faq</t>
  </si>
  <si>
    <t>Link: https://research.stlouisfed.org/fred2</t>
  </si>
  <si>
    <t>Federal Reserve Economic Data</t>
  </si>
  <si>
    <t>FRED Graph Observations</t>
  </si>
  <si>
    <t>[Millions of Euro]</t>
  </si>
  <si>
    <t>- Quarterly- Neither seasonally adjusted nor calendar adjusted data- Portugal vis-a-vis Rest of the World- sector: Total economy vis-a-vis Total economy- Closing balance sheet/Positions/Stocks- Liabilities (Net Incurrence of)- Financial account- All functional categories- Gross external debt- Euro- All currencies of denomination- Compilation methodology applied for national statistics</t>
  </si>
  <si>
    <t>BP6.Q.N.PT.W1.S1.S1.LE.L.FA._T.FGED._Z.EUR._T._X.N</t>
  </si>
  <si>
    <t>https://sdw.ecb.europa.eu/quickview.do?SERIES_KEY=338.BP6.Q.N.PT.W1.S1.S1.LE.L.FA._T.FGED._Z.EUR._T._X.N</t>
  </si>
  <si>
    <t>Gross External Debt</t>
  </si>
  <si>
    <t>Quarterly</t>
  </si>
  <si>
    <t>Private corporations - Total debt in % of GDP</t>
  </si>
  <si>
    <t>Portugal, Long-term interest rate for convergence purposes - Unspecified rate type, Debt security issued, 10 years maturity, New business coverage, denominated in Euro - Unspecified counterpart sector</t>
  </si>
  <si>
    <t>IRS.M.PT.L.L40.CI.0000.EUR.N.Z</t>
  </si>
  <si>
    <t>Long-term interest rate for convergence purposes - 10 years maturity, denominated in Euro - Portugal</t>
  </si>
  <si>
    <t>http://sdw.ecb.europa.eu/quickview.do?SERIES_KEY=229.IRS.M.PT.L.L40.CI.0000.EUR.N.Z</t>
  </si>
  <si>
    <t>31-01-1980</t>
  </si>
  <si>
    <t>29-02-1980</t>
  </si>
  <si>
    <t>31-03-1980</t>
  </si>
  <si>
    <t>30-04-1980</t>
  </si>
  <si>
    <t>31-05-1980</t>
  </si>
  <si>
    <t>30-06-1980</t>
  </si>
  <si>
    <t>31-07-1980</t>
  </si>
  <si>
    <t>31-08-1980</t>
  </si>
  <si>
    <t>30-09-1980</t>
  </si>
  <si>
    <t>31-10-1980</t>
  </si>
  <si>
    <t>30-11-1980</t>
  </si>
  <si>
    <t>31-01-1981</t>
  </si>
  <si>
    <t>28-02-1981</t>
  </si>
  <si>
    <t>31-03-1981</t>
  </si>
  <si>
    <t>30-04-1981</t>
  </si>
  <si>
    <t>31-05-1981</t>
  </si>
  <si>
    <t>30-06-1981</t>
  </si>
  <si>
    <t>31-07-1981</t>
  </si>
  <si>
    <t>31-08-1981</t>
  </si>
  <si>
    <t>30-09-1981</t>
  </si>
  <si>
    <t>31-10-1981</t>
  </si>
  <si>
    <t>30-11-1981</t>
  </si>
  <si>
    <t>31-01-1982</t>
  </si>
  <si>
    <t>28-02-1982</t>
  </si>
  <si>
    <t>31-03-1982</t>
  </si>
  <si>
    <t>30-04-1982</t>
  </si>
  <si>
    <t>31-05-1982</t>
  </si>
  <si>
    <t>30-06-1982</t>
  </si>
  <si>
    <t>31-07-1982</t>
  </si>
  <si>
    <t>31-08-1982</t>
  </si>
  <si>
    <t>30-09-1982</t>
  </si>
  <si>
    <t>31-10-1982</t>
  </si>
  <si>
    <t>30-11-1982</t>
  </si>
  <si>
    <t>31-01-1983</t>
  </si>
  <si>
    <t>28-02-1983</t>
  </si>
  <si>
    <t>31-03-1983</t>
  </si>
  <si>
    <t>30-04-1983</t>
  </si>
  <si>
    <t>31-05-1983</t>
  </si>
  <si>
    <t>30-06-1983</t>
  </si>
  <si>
    <t>31-07-1983</t>
  </si>
  <si>
    <t>31-08-1983</t>
  </si>
  <si>
    <t>30-09-1983</t>
  </si>
  <si>
    <t>31-10-1983</t>
  </si>
  <si>
    <t>30-11-1983</t>
  </si>
  <si>
    <t>31-01-1984</t>
  </si>
  <si>
    <t>29-02-1984</t>
  </si>
  <si>
    <t>31-03-1984</t>
  </si>
  <si>
    <t>30-04-1984</t>
  </si>
  <si>
    <t>31-05-1984</t>
  </si>
  <si>
    <t>30-06-1984</t>
  </si>
  <si>
    <t>31-07-1984</t>
  </si>
  <si>
    <t>31-08-1984</t>
  </si>
  <si>
    <t>30-09-1984</t>
  </si>
  <si>
    <t>31-10-1984</t>
  </si>
  <si>
    <t>30-11-1984</t>
  </si>
  <si>
    <t>31-01-1985</t>
  </si>
  <si>
    <t>28-02-1985</t>
  </si>
  <si>
    <t>31-03-1985</t>
  </si>
  <si>
    <t>30-04-1985</t>
  </si>
  <si>
    <t>31-05-1985</t>
  </si>
  <si>
    <t>30-06-1985</t>
  </si>
  <si>
    <t>31-07-1985</t>
  </si>
  <si>
    <t>31-08-1985</t>
  </si>
  <si>
    <t>30-09-1985</t>
  </si>
  <si>
    <t>31-10-1985</t>
  </si>
  <si>
    <t>30-11-1985</t>
  </si>
  <si>
    <t>31-01-1986</t>
  </si>
  <si>
    <t>28-02-1986</t>
  </si>
  <si>
    <t>31-03-1986</t>
  </si>
  <si>
    <t>30-04-1986</t>
  </si>
  <si>
    <t>31-05-1986</t>
  </si>
  <si>
    <t>30-06-1986</t>
  </si>
  <si>
    <t>31-07-1986</t>
  </si>
  <si>
    <t>31-08-1986</t>
  </si>
  <si>
    <t>30-09-1986</t>
  </si>
  <si>
    <t>31-10-1986</t>
  </si>
  <si>
    <t>30-11-1986</t>
  </si>
  <si>
    <t>31-01-1987</t>
  </si>
  <si>
    <t>28-02-1987</t>
  </si>
  <si>
    <t>31-03-1987</t>
  </si>
  <si>
    <t>30-04-1987</t>
  </si>
  <si>
    <t>31-05-1987</t>
  </si>
  <si>
    <t>30-06-1987</t>
  </si>
  <si>
    <t>31-07-1987</t>
  </si>
  <si>
    <t>31-08-1987</t>
  </si>
  <si>
    <t>30-09-1987</t>
  </si>
  <si>
    <t>31-10-1987</t>
  </si>
  <si>
    <t>30-11-1987</t>
  </si>
  <si>
    <t>31-01-1988</t>
  </si>
  <si>
    <t>29-02-1988</t>
  </si>
  <si>
    <t>31-03-1988</t>
  </si>
  <si>
    <t>30-04-1988</t>
  </si>
  <si>
    <t>31-05-1988</t>
  </si>
  <si>
    <t>30-06-1988</t>
  </si>
  <si>
    <t>31-07-1988</t>
  </si>
  <si>
    <t>31-08-1988</t>
  </si>
  <si>
    <t>30-09-1988</t>
  </si>
  <si>
    <t>31-10-1988</t>
  </si>
  <si>
    <t>30-11-1988</t>
  </si>
  <si>
    <t>31-01-1989</t>
  </si>
  <si>
    <t>28-02-1989</t>
  </si>
  <si>
    <t>31-03-1989</t>
  </si>
  <si>
    <t>30-04-1989</t>
  </si>
  <si>
    <t>31-05-1989</t>
  </si>
  <si>
    <t>30-06-1989</t>
  </si>
  <si>
    <t>31-07-1989</t>
  </si>
  <si>
    <t>31-08-1989</t>
  </si>
  <si>
    <t>30-09-1989</t>
  </si>
  <si>
    <t>31-10-1989</t>
  </si>
  <si>
    <t>30-11-1989</t>
  </si>
  <si>
    <t>Loans of OMFIs to NFC - Non-performing loans</t>
  </si>
  <si>
    <t>Loans of OMFIs to NFC</t>
  </si>
  <si>
    <t>Loans of OMFI to non-financial corporations, and those non-performing</t>
  </si>
  <si>
    <t>Loans of OMFIs to private individuals</t>
  </si>
  <si>
    <t>Loans of OMFIs to private individuals - Non-performing loans</t>
  </si>
  <si>
    <t>Total loans</t>
  </si>
  <si>
    <t>Total non-performing</t>
  </si>
  <si>
    <t>Percent</t>
  </si>
  <si>
    <t>Growth, 2000-2012</t>
  </si>
  <si>
    <t>Real GDP Chain linked volumes (2010), million euro (nama_10_gdp)</t>
  </si>
  <si>
    <t>Population (mm) (nama_10_pe)</t>
  </si>
  <si>
    <t>Real GDP per capita (calculated)</t>
  </si>
  <si>
    <t>Re-indexed</t>
  </si>
  <si>
    <t>Growth (%)</t>
  </si>
  <si>
    <t>Index</t>
  </si>
  <si>
    <t>Terms of Trade (AMECO)</t>
  </si>
  <si>
    <t>Competitiveness indicator, relative consumer prices (CPI), overall weights (Source: OECD)</t>
  </si>
  <si>
    <t>Nominal Effective Exchange Rate (Source: OECD)</t>
  </si>
  <si>
    <t>Source: OECD for exchange rates, AMECO for terms of trade</t>
  </si>
  <si>
    <t>Relative price of non-tradables</t>
  </si>
  <si>
    <t>Change in relative price of non-tradeables</t>
  </si>
  <si>
    <t>&lt; -- 2000-2007, close to numbers in Brookings document</t>
  </si>
  <si>
    <t>&lt; -- 2010-2014, new values for comparison</t>
  </si>
  <si>
    <t>Change</t>
  </si>
  <si>
    <t>Note</t>
  </si>
  <si>
    <t>Change in real GDP per capita, 2000-2009</t>
  </si>
  <si>
    <t>Source: IMF reports</t>
  </si>
  <si>
    <t>EU-28</t>
  </si>
  <si>
    <t>Difference, 2000-2009</t>
  </si>
  <si>
    <t>Change in real GDP per capita 2014</t>
  </si>
  <si>
    <t>Difference 2014</t>
  </si>
  <si>
    <t>Replication files for:</t>
  </si>
  <si>
    <t>Looking for a success in the euro crisis adjustment programs: the case of Portugal</t>
  </si>
  <si>
    <t>Brookings Papers on Economic Activity, 2015, Fall meeting</t>
  </si>
  <si>
    <t>Ricardo Reis</t>
  </si>
  <si>
    <t>Created by:</t>
  </si>
  <si>
    <t>Ricardo Reis and Cynthia Balloch</t>
  </si>
  <si>
    <t>Please cite the paper if use</t>
  </si>
  <si>
    <t>Description:</t>
  </si>
  <si>
    <t>This sheet has all the numbers used in te text. With cellss filled with green aqua color</t>
  </si>
  <si>
    <t>Portugal - Total government revenue - Credit (Resources) - counterpart area: World (all entities, including reference area, including IO), counterpart sector: Total economy - Partially consolidated or aggregate containing both consolidated and non-consolidated items, Current prices - Domestic currency (incl. conversion to current currency made using a fix parity); ratio to gross domestic product, Standard valuation based on SNA/ESA, Neither seasonally adjusted nor calendar adjusted data - ESA 2010</t>
  </si>
  <si>
    <t>GFS.A.N.PT.W0.S13.S1.P.C.OTR._Z._Z._Z.XDC_R_B1GQ._Z.S.V.N._T</t>
  </si>
  <si>
    <t>http://sdw.ecb.europa.eu/browseTable.do?type=series&amp;node=SEARCHRESULTS&amp;q=government%20revenue%20portugal&amp;SERIES_KEY=325.GFS.A.N.PT.W0.S13.S1.P.C.OTR._Z._Z._Z.XDC._Z.S.V.N._T&amp;SERIES_KEY=325.GFS.A.N.PT.W0.S13.S1.P.C.OTR._Z._Z._Z.XDC_R_B1GQ._Z.S.V.N._T</t>
  </si>
  <si>
    <t>Government total revenue (as % of GDP)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</si>
</sst>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0.0%"/>
    <numFmt numFmtId="165" formatCode="0.0"/>
    <numFmt numFmtId="166" formatCode="_-* #,##0.0_-;\-* #,##0.0_-;_-* &quot;-&quot;??_-;_-@_-"/>
    <numFmt numFmtId="167" formatCode="_-* #,##0_-;\-* #,##0_-;_-* &quot;-&quot;??_-;_-@_-"/>
    <numFmt numFmtId="168" formatCode="_-* #,##0.000_-;\-* #,##0.000_-;_-* &quot;-&quot;??_-;_-@_-"/>
    <numFmt numFmtId="169" formatCode="0.00000"/>
    <numFmt numFmtId="170" formatCode="yyyy\-mm\-dd"/>
    <numFmt numFmtId="171" formatCode="General_)"/>
  </numFmts>
  <fonts count="20" x14ac:knownFonts="1">
    <font>
      <sz val="12"/>
      <color theme="1"/>
      <name val="Calibri"/>
      <family val="2"/>
      <scheme val="minor"/>
    </font>
    <font>
      <sz val="10"/>
      <name val="Arial"/>
    </font>
    <font>
      <sz val="10"/>
      <color indexed="0"/>
      <name val="Arial"/>
    </font>
    <font>
      <b/>
      <sz val="10"/>
      <color indexed="0"/>
      <name val="Arial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Calibri (body)"/>
    </font>
    <font>
      <b/>
      <sz val="12"/>
      <name val="Calibri (body)"/>
    </font>
    <font>
      <sz val="8"/>
      <name val="Calibri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name val="Courier"/>
      <family val="3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"/>
      </patternFill>
    </fill>
    <fill>
      <patternFill patternType="solid">
        <fgColor indexed="11"/>
      </patternFill>
    </fill>
    <fill>
      <patternFill patternType="solid">
        <fgColor indexed="12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 diagonalDown="1"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 diagonalDown="1"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5">
    <xf numFmtId="0" fontId="0" fillId="0" borderId="0"/>
    <xf numFmtId="43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" fillId="0" borderId="0"/>
    <xf numFmtId="171" fontId="11" fillId="0" borderId="0"/>
    <xf numFmtId="9" fontId="12" fillId="0" borderId="0" applyFont="0" applyFill="0" applyBorder="0" applyAlignment="0" applyProtection="0"/>
    <xf numFmtId="0" fontId="3" fillId="2" borderId="1">
      <alignment horizontal="center" vertical="top" wrapText="1"/>
    </xf>
    <xf numFmtId="0" fontId="3" fillId="2" borderId="2">
      <alignment horizontal="center" vertical="top" wrapText="1"/>
    </xf>
    <xf numFmtId="0" fontId="2" fillId="2" borderId="1">
      <alignment horizontal="center" vertical="top" wrapText="1"/>
    </xf>
    <xf numFmtId="0" fontId="2" fillId="2" borderId="2">
      <alignment horizontal="center" vertical="top" wrapText="1"/>
    </xf>
    <xf numFmtId="0" fontId="3" fillId="3" borderId="1">
      <alignment horizontal="center" vertical="top" wrapText="1"/>
    </xf>
    <xf numFmtId="0" fontId="3" fillId="4" borderId="2">
      <alignment horizontal="center" vertical="top" wrapText="1"/>
    </xf>
    <xf numFmtId="0" fontId="2" fillId="3" borderId="1">
      <alignment horizontal="center" vertical="top" wrapText="1"/>
    </xf>
    <xf numFmtId="0" fontId="2" fillId="4" borderId="2">
      <alignment horizontal="center" vertical="top" wrapText="1"/>
    </xf>
  </cellStyleXfs>
  <cellXfs count="89">
    <xf numFmtId="0" fontId="0" fillId="0" borderId="0" xfId="0"/>
    <xf numFmtId="22" fontId="0" fillId="0" borderId="0" xfId="0" applyNumberFormat="1"/>
    <xf numFmtId="0" fontId="0" fillId="5" borderId="0" xfId="0" applyFill="1"/>
    <xf numFmtId="0" fontId="1" fillId="0" borderId="0" xfId="4"/>
    <xf numFmtId="14" fontId="0" fillId="0" borderId="0" xfId="0" applyNumberFormat="1"/>
    <xf numFmtId="164" fontId="12" fillId="0" borderId="0" xfId="6" applyNumberFormat="1" applyFont="1"/>
    <xf numFmtId="0" fontId="0" fillId="0" borderId="0" xfId="0" applyAlignment="1">
      <alignment wrapText="1"/>
    </xf>
    <xf numFmtId="0" fontId="16" fillId="0" borderId="0" xfId="0" applyFont="1"/>
    <xf numFmtId="0" fontId="13" fillId="0" borderId="0" xfId="2"/>
    <xf numFmtId="0" fontId="0" fillId="0" borderId="0" xfId="0" applyFont="1"/>
    <xf numFmtId="4" fontId="0" fillId="0" borderId="0" xfId="0" applyNumberFormat="1"/>
    <xf numFmtId="4" fontId="0" fillId="5" borderId="0" xfId="0" applyNumberFormat="1" applyFill="1"/>
    <xf numFmtId="0" fontId="6" fillId="0" borderId="0" xfId="4" applyFont="1"/>
    <xf numFmtId="0" fontId="6" fillId="0" borderId="0" xfId="4" applyFont="1" applyAlignment="1">
      <alignment horizontal="center"/>
    </xf>
    <xf numFmtId="0" fontId="6" fillId="6" borderId="0" xfId="4" quotePrefix="1" applyFont="1" applyFill="1"/>
    <xf numFmtId="0" fontId="6" fillId="6" borderId="0" xfId="4" applyFont="1" applyFill="1"/>
    <xf numFmtId="0" fontId="6" fillId="0" borderId="0" xfId="4" applyFont="1" applyAlignment="1">
      <alignment horizontal="left" indent="1"/>
    </xf>
    <xf numFmtId="165" fontId="6" fillId="6" borderId="0" xfId="4" applyNumberFormat="1" applyFont="1" applyFill="1"/>
    <xf numFmtId="17" fontId="6" fillId="0" borderId="0" xfId="4" applyNumberFormat="1" applyFont="1"/>
    <xf numFmtId="2" fontId="6" fillId="0" borderId="0" xfId="4" applyNumberFormat="1" applyFont="1"/>
    <xf numFmtId="165" fontId="6" fillId="0" borderId="0" xfId="4" applyNumberFormat="1" applyFont="1"/>
    <xf numFmtId="0" fontId="7" fillId="0" borderId="0" xfId="4" applyFont="1"/>
    <xf numFmtId="9" fontId="12" fillId="0" borderId="0" xfId="6" applyFont="1" applyAlignment="1">
      <alignment wrapText="1"/>
    </xf>
    <xf numFmtId="9" fontId="12" fillId="0" borderId="0" xfId="6" applyFont="1" applyAlignment="1">
      <alignment wrapText="1"/>
    </xf>
    <xf numFmtId="166" fontId="12" fillId="0" borderId="0" xfId="1" applyNumberFormat="1" applyFont="1"/>
    <xf numFmtId="167" fontId="12" fillId="0" borderId="0" xfId="1" applyNumberFormat="1" applyFont="1"/>
    <xf numFmtId="0" fontId="15" fillId="5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167" fontId="12" fillId="5" borderId="0" xfId="1" applyNumberFormat="1" applyFont="1" applyFill="1"/>
    <xf numFmtId="43" fontId="0" fillId="0" borderId="0" xfId="0" applyNumberFormat="1"/>
    <xf numFmtId="9" fontId="12" fillId="0" borderId="0" xfId="6" applyFont="1"/>
    <xf numFmtId="43" fontId="12" fillId="0" borderId="0" xfId="1" applyFont="1"/>
    <xf numFmtId="164" fontId="12" fillId="0" borderId="0" xfId="6" applyNumberFormat="1" applyFont="1" applyFill="1"/>
    <xf numFmtId="167" fontId="0" fillId="0" borderId="0" xfId="0" applyNumberFormat="1"/>
    <xf numFmtId="166" fontId="12" fillId="0" borderId="0" xfId="1" applyNumberFormat="1" applyFont="1"/>
    <xf numFmtId="167" fontId="12" fillId="0" borderId="0" xfId="1" applyNumberFormat="1" applyFont="1"/>
    <xf numFmtId="9" fontId="12" fillId="0" borderId="0" xfId="6" applyFont="1" applyAlignment="1">
      <alignment wrapText="1"/>
    </xf>
    <xf numFmtId="9" fontId="12" fillId="0" borderId="0" xfId="6" applyNumberFormat="1" applyFont="1"/>
    <xf numFmtId="9" fontId="12" fillId="0" borderId="0" xfId="6" applyFont="1" applyAlignment="1">
      <alignment horizontal="center" wrapText="1"/>
    </xf>
    <xf numFmtId="9" fontId="12" fillId="0" borderId="0" xfId="6" applyFont="1" applyAlignment="1">
      <alignment horizontal="center" wrapText="1"/>
    </xf>
    <xf numFmtId="167" fontId="15" fillId="5" borderId="0" xfId="1" applyNumberFormat="1" applyFont="1" applyFill="1"/>
    <xf numFmtId="0" fontId="13" fillId="0" borderId="0" xfId="2" applyAlignment="1">
      <alignment vertical="top"/>
    </xf>
    <xf numFmtId="0" fontId="13" fillId="0" borderId="0" xfId="2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indent="1"/>
    </xf>
    <xf numFmtId="169" fontId="1" fillId="0" borderId="0" xfId="4" applyNumberFormat="1" applyFont="1" applyFill="1" applyBorder="1" applyAlignment="1" applyProtection="1"/>
    <xf numFmtId="170" fontId="1" fillId="0" borderId="0" xfId="4" applyNumberFormat="1" applyFont="1" applyFill="1" applyBorder="1" applyAlignment="1" applyProtection="1"/>
    <xf numFmtId="0" fontId="0" fillId="0" borderId="0" xfId="0" quotePrefix="1"/>
    <xf numFmtId="43" fontId="12" fillId="0" borderId="0" xfId="1" applyNumberFormat="1" applyFont="1"/>
    <xf numFmtId="168" fontId="12" fillId="0" borderId="0" xfId="1" applyNumberFormat="1" applyFont="1"/>
    <xf numFmtId="165" fontId="1" fillId="0" borderId="0" xfId="4" applyNumberFormat="1"/>
    <xf numFmtId="0" fontId="0" fillId="0" borderId="0" xfId="0" applyFont="1" applyFill="1"/>
    <xf numFmtId="168" fontId="0" fillId="0" borderId="0" xfId="0" applyNumberFormat="1"/>
    <xf numFmtId="167" fontId="12" fillId="0" borderId="0" xfId="1" applyNumberFormat="1" applyFont="1" applyFill="1"/>
    <xf numFmtId="10" fontId="0" fillId="0" borderId="0" xfId="0" applyNumberFormat="1"/>
    <xf numFmtId="10" fontId="12" fillId="0" borderId="0" xfId="6" applyNumberFormat="1" applyFont="1"/>
    <xf numFmtId="43" fontId="12" fillId="0" borderId="0" xfId="1" applyNumberFormat="1" applyFont="1"/>
    <xf numFmtId="165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wrapText="1"/>
    </xf>
    <xf numFmtId="10" fontId="15" fillId="0" borderId="0" xfId="6" applyNumberFormat="1" applyFont="1"/>
    <xf numFmtId="10" fontId="15" fillId="0" borderId="0" xfId="0" applyNumberFormat="1" applyFont="1"/>
    <xf numFmtId="0" fontId="15" fillId="7" borderId="0" xfId="0" applyFont="1" applyFill="1"/>
    <xf numFmtId="164" fontId="15" fillId="7" borderId="0" xfId="6" applyNumberFormat="1" applyFont="1" applyFill="1"/>
    <xf numFmtId="0" fontId="0" fillId="7" borderId="0" xfId="0" applyFill="1"/>
    <xf numFmtId="0" fontId="0" fillId="0" borderId="0" xfId="0" applyFill="1"/>
    <xf numFmtId="164" fontId="15" fillId="0" borderId="0" xfId="6" applyNumberFormat="1" applyFont="1" applyFill="1"/>
    <xf numFmtId="166" fontId="15" fillId="7" borderId="0" xfId="1" applyNumberFormat="1" applyFont="1" applyFill="1"/>
    <xf numFmtId="43" fontId="15" fillId="7" borderId="0" xfId="1" applyNumberFormat="1" applyFont="1" applyFill="1"/>
    <xf numFmtId="165" fontId="1" fillId="7" borderId="0" xfId="4" applyNumberFormat="1" applyFill="1"/>
    <xf numFmtId="167" fontId="12" fillId="7" borderId="0" xfId="1" applyNumberFormat="1" applyFont="1" applyFill="1"/>
    <xf numFmtId="167" fontId="15" fillId="7" borderId="0" xfId="1" applyNumberFormat="1" applyFont="1" applyFill="1"/>
    <xf numFmtId="164" fontId="0" fillId="7" borderId="0" xfId="0" applyNumberFormat="1" applyFill="1"/>
    <xf numFmtId="4" fontId="0" fillId="7" borderId="0" xfId="0" applyNumberFormat="1" applyFill="1"/>
    <xf numFmtId="168" fontId="0" fillId="7" borderId="0" xfId="0" applyNumberFormat="1" applyFill="1"/>
    <xf numFmtId="10" fontId="15" fillId="7" borderId="0" xfId="0" applyNumberFormat="1" applyFont="1" applyFill="1"/>
    <xf numFmtId="9" fontId="15" fillId="7" borderId="0" xfId="6" applyNumberFormat="1" applyFont="1" applyFill="1"/>
    <xf numFmtId="43" fontId="12" fillId="7" borderId="0" xfId="1" applyNumberFormat="1" applyFont="1" applyFill="1"/>
    <xf numFmtId="0" fontId="15" fillId="0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6" fillId="7" borderId="0" xfId="4" applyNumberFormat="1" applyFont="1" applyFill="1"/>
    <xf numFmtId="43" fontId="0" fillId="7" borderId="0" xfId="0" applyNumberFormat="1" applyFill="1"/>
    <xf numFmtId="0" fontId="17" fillId="0" borderId="0" xfId="0" applyFont="1"/>
    <xf numFmtId="0" fontId="18" fillId="0" borderId="0" xfId="0" applyFont="1"/>
    <xf numFmtId="0" fontId="19" fillId="0" borderId="0" xfId="0" applyFont="1"/>
    <xf numFmtId="9" fontId="0" fillId="0" borderId="0" xfId="6" applyFont="1" applyAlignment="1">
      <alignment wrapText="1"/>
    </xf>
  </cellXfs>
  <cellStyles count="15">
    <cellStyle name="Comma" xfId="1" builtinId="3"/>
    <cellStyle name="Hyperlink" xfId="2" builtinId="8"/>
    <cellStyle name="Normal" xfId="0" builtinId="0"/>
    <cellStyle name="Normal 2" xfId="3"/>
    <cellStyle name="Normal 3" xfId="4"/>
    <cellStyle name="Normal 5" xfId="5"/>
    <cellStyle name="Percent" xfId="6" builtinId="5"/>
    <cellStyle name="TableEvenline" xfId="7"/>
    <cellStyle name="TableEvenline 2" xfId="8"/>
    <cellStyle name="TableEvenlineData" xfId="9"/>
    <cellStyle name="TableEvenlineData 2" xfId="10"/>
    <cellStyle name="TableOddline" xfId="11"/>
    <cellStyle name="TableOddline 2" xfId="12"/>
    <cellStyle name="TableOddlineData" xfId="13"/>
    <cellStyle name="TableOddlineData 2" xfId="14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'IMF Forecasts'!$V$7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'IMF Forecasts'!$U$8:$U$12</c:f>
              <c:numCache>
                <c:formatCode>General</c:formatCode>
                <c:ptCount val="5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</c:numCache>
            </c:numRef>
          </c:cat>
          <c:val>
            <c:numRef>
              <c:f>'IMF Forecasts'!$V$8:$V$12</c:f>
              <c:numCache>
                <c:formatCode>0.00</c:formatCode>
                <c:ptCount val="5"/>
                <c:pt idx="0">
                  <c:v>-7.0</c:v>
                </c:pt>
                <c:pt idx="1">
                  <c:v>-3.0</c:v>
                </c:pt>
                <c:pt idx="2">
                  <c:v>-0.7</c:v>
                </c:pt>
                <c:pt idx="3">
                  <c:v>0.1</c:v>
                </c:pt>
                <c:pt idx="4">
                  <c:v>0.4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'IMF Forecasts'!$W$7</c:f>
              <c:strCache>
                <c:ptCount val="1"/>
                <c:pt idx="0">
                  <c:v>Jun-11</c:v>
                </c:pt>
              </c:strCache>
            </c:strRef>
          </c:tx>
          <c:marker>
            <c:symbol val="none"/>
          </c:marker>
          <c:cat>
            <c:numRef>
              <c:f>'IMF Forecasts'!$U$8:$U$12</c:f>
              <c:numCache>
                <c:formatCode>General</c:formatCode>
                <c:ptCount val="5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</c:numCache>
            </c:numRef>
          </c:cat>
          <c:val>
            <c:numRef>
              <c:f>'IMF Forecasts'!$W$8:$W$12</c:f>
              <c:numCache>
                <c:formatCode>0.00</c:formatCode>
                <c:ptCount val="5"/>
                <c:pt idx="1">
                  <c:v>-1.7</c:v>
                </c:pt>
                <c:pt idx="2">
                  <c:v>0.3</c:v>
                </c:pt>
                <c:pt idx="3">
                  <c:v>2.1</c:v>
                </c:pt>
                <c:pt idx="4">
                  <c:v>2.8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'IMF Forecasts'!$X$7</c:f>
              <c:strCache>
                <c:ptCount val="1"/>
                <c:pt idx="0">
                  <c:v>Oct-12</c:v>
                </c:pt>
              </c:strCache>
            </c:strRef>
          </c:tx>
          <c:marker>
            <c:symbol val="none"/>
          </c:marker>
          <c:cat>
            <c:numRef>
              <c:f>'IMF Forecasts'!$U$8:$U$12</c:f>
              <c:numCache>
                <c:formatCode>General</c:formatCode>
                <c:ptCount val="5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</c:numCache>
            </c:numRef>
          </c:cat>
          <c:val>
            <c:numRef>
              <c:f>'IMF Forecasts'!$X$8:$X$12</c:f>
              <c:numCache>
                <c:formatCode>0.00</c:formatCode>
                <c:ptCount val="5"/>
                <c:pt idx="3">
                  <c:v>0.2</c:v>
                </c:pt>
                <c:pt idx="4">
                  <c:v>2.4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'IMF Forecasts'!$Y$7</c:f>
              <c:strCache>
                <c:ptCount val="1"/>
                <c:pt idx="0">
                  <c:v>Jan-13</c:v>
                </c:pt>
              </c:strCache>
            </c:strRef>
          </c:tx>
          <c:marker>
            <c:symbol val="none"/>
          </c:marker>
          <c:cat>
            <c:numRef>
              <c:f>'IMF Forecasts'!$U$8:$U$12</c:f>
              <c:numCache>
                <c:formatCode>General</c:formatCode>
                <c:ptCount val="5"/>
                <c:pt idx="0">
                  <c:v>2010.0</c:v>
                </c:pt>
                <c:pt idx="1">
                  <c:v>2011.0</c:v>
                </c:pt>
                <c:pt idx="2">
                  <c:v>2012.0</c:v>
                </c:pt>
                <c:pt idx="3">
                  <c:v>2013.0</c:v>
                </c:pt>
                <c:pt idx="4">
                  <c:v>2014.0</c:v>
                </c:pt>
              </c:numCache>
            </c:numRef>
          </c:cat>
          <c:val>
            <c:numRef>
              <c:f>'IMF Forecasts'!$Y$8:$Y$12</c:f>
              <c:numCache>
                <c:formatCode>0.00</c:formatCode>
                <c:ptCount val="5"/>
                <c:pt idx="3">
                  <c:v>-0.2</c:v>
                </c:pt>
                <c:pt idx="4">
                  <c:v>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518360"/>
        <c:axId val="2071521544"/>
      </c:lineChart>
      <c:catAx>
        <c:axId val="2071518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1521544"/>
        <c:crosses val="autoZero"/>
        <c:auto val="1"/>
        <c:lblAlgn val="ctr"/>
        <c:lblOffset val="100"/>
        <c:noMultiLvlLbl val="0"/>
      </c:catAx>
      <c:valAx>
        <c:axId val="20715215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1518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304800</xdr:colOff>
      <xdr:row>22</xdr:row>
      <xdr:rowOff>50800</xdr:rowOff>
    </xdr:from>
    <xdr:to>
      <xdr:col>28</xdr:col>
      <xdr:colOff>165100</xdr:colOff>
      <xdr:row>40</xdr:row>
      <xdr:rowOff>50800</xdr:rowOff>
    </xdr:to>
    <xdr:graphicFrame macro="">
      <xdr:nvGraphicFramePr>
        <xdr:cNvPr id="1037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s://sdw.ecb.europa.eu/quickview.do?SERIES_KEY=338.BP6.Q.N.PT.W1.S1.S1.LE.L.FA._T.FGED._Z.EUR._T._X.N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sdw.ecb.europa.eu/browseSelection.do?DATASET=0&amp;FREQ=A&amp;REF_AREA=258&amp;STO=LPR_HW&amp;node=2120804" TargetMode="External"/><Relationship Id="rId2" Type="http://schemas.openxmlformats.org/officeDocument/2006/relationships/hyperlink" Target="http://sdw.ecb.europa.eu/browseSelection.do?DATASET=0&amp;FREQ=A&amp;REF_AREA=258&amp;STO=LPR_PS&amp;node=21208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sdw.ecb.europa.eu/quickview.do?SERIES_KEY=229.IRS.M.PT.L.L40.CI.0000.EUR.N.Z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sdw.ecb.europa.eu/quickview.do?SERIES_KEY=132.STS.M.PT.S.UNEH.RTT000.4.000" TargetMode="External"/></Relationships>
</file>

<file path=xl/worksheets/_rels/sheet6.xml.rels><?xml version="1.0" encoding="UTF-8" standalone="yes"?>
<Relationships xmlns="http://schemas.openxmlformats.org/package/2006/relationships"><Relationship Id="rId11" Type="http://schemas.openxmlformats.org/officeDocument/2006/relationships/hyperlink" Target="https://sdw.ecb.europa.eu/quickview.do?SERIES_KEY=132.STS.A.PT.N.UNEH.RTT000.4.AV3" TargetMode="External"/><Relationship Id="rId12" Type="http://schemas.openxmlformats.org/officeDocument/2006/relationships/hyperlink" Target="https://sdw.ecb.europa.eu/quickview.do?SERIES_KEY=320.MNA.A.N.PT.W0.S1.S1._Z.POP._Z._Z._Z.PS._Z.N" TargetMode="External"/><Relationship Id="rId13" Type="http://schemas.openxmlformats.org/officeDocument/2006/relationships/hyperlink" Target="https://sdw.ecb.europa.eu/quickview.do?SERIES_KEY=338.BP6.A.N.PT.W1.S1.S1.LE.N.FA._T.F._Z.EUR_R_B1GQ._T._X.N" TargetMode="External"/><Relationship Id="rId14" Type="http://schemas.openxmlformats.org/officeDocument/2006/relationships/vmlDrawing" Target="../drawings/vmlDrawing1.vml"/><Relationship Id="rId15" Type="http://schemas.openxmlformats.org/officeDocument/2006/relationships/comments" Target="../comments1.xml"/><Relationship Id="rId1" Type="http://schemas.openxmlformats.org/officeDocument/2006/relationships/hyperlink" Target="https://sdw.ecb.europa.eu/quickview.do?SERIES_KEY=325.GFS.A.N.PT.W0.S13.S1._Z.B.B9P._Z._Z._Z.XDC_R_B1GQ._Z.S.V.N._T" TargetMode="External"/><Relationship Id="rId2" Type="http://schemas.openxmlformats.org/officeDocument/2006/relationships/hyperlink" Target="https://sdw.ecb.europa.eu/quickview.do?SERIES_KEY=325.GFS.A.N.PT.W0.S13.S1.C.L.LE.GD.T._Z.XDC_R_B1GQ._T.F.V.N._T" TargetMode="External"/><Relationship Id="rId3" Type="http://schemas.openxmlformats.org/officeDocument/2006/relationships/hyperlink" Target="https://sdw.ecb.europa.eu/quickview.do?SERIES_KEY=325.GFS.A.N.PT.W0.S13.S1.P.D.OTE._Z._Z._T.XDC._Z.S.V.N._T" TargetMode="External"/><Relationship Id="rId4" Type="http://schemas.openxmlformats.org/officeDocument/2006/relationships/hyperlink" Target="https://sdw.ecb.europa.eu/quickview.do?SERIES_KEY=325.GFS.A.N.PT.W0.S13.S1.P.D.OCT._Z._Z._T.XDC_R_B1GQ._Z.S.V.N._T" TargetMode="External"/><Relationship Id="rId5" Type="http://schemas.openxmlformats.org/officeDocument/2006/relationships/hyperlink" Target="https://sdw.ecb.europa.eu/quickview.do?SERIES_KEY=325.GFS.A.N.PT.W0.S13.S1.N.D.P51G._Z._Z._T.XDC_R_B1GQ._Z.S.V.N._T" TargetMode="External"/><Relationship Id="rId6" Type="http://schemas.openxmlformats.org/officeDocument/2006/relationships/hyperlink" Target="https://sdw.ecb.europa.eu/quickview.do?SERIES_KEY=325.GFS.A.N.PT.W0.S13.S1.N.D.P3._Z._Z._T.XDC_R_B1GQ._Z.S.V.N._T" TargetMode="External"/><Relationship Id="rId7" Type="http://schemas.openxmlformats.org/officeDocument/2006/relationships/hyperlink" Target="https://sdw.ecb.europa.eu/quickview.do?SERIES_KEY=325.GFS.A.N.PT.W0.S13.S1._Z.B.B9._Z._Z._Z.XDC_R_B1GQ._Z.S.V.N._T" TargetMode="External"/><Relationship Id="rId8" Type="http://schemas.openxmlformats.org/officeDocument/2006/relationships/hyperlink" Target="https://sdw.ecb.europa.eu/quickview.do?SERIES_KEY=320.MNA.A.N.PT.W2.S1.S1.B.B1GQ._Z._Z._Z.EUR.V.N" TargetMode="External"/><Relationship Id="rId9" Type="http://schemas.openxmlformats.org/officeDocument/2006/relationships/hyperlink" Target="https://sdw.ecb.europa.eu/quickview.do?SERIES_KEY=325.GFS.A.N.PT.W0.S13.S1.N.D.P51G._Z._Z._T.XDC._Z.S.V.N._T" TargetMode="External"/><Relationship Id="rId10" Type="http://schemas.openxmlformats.org/officeDocument/2006/relationships/hyperlink" Target="https://sdw.ecb.europa.eu/quickview.do?SERIES_KEY=320.MNA.A.N.PT.W2.S1.S1._Z.EMP._Z._T._Z.PS._Z.N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ec.europa.eu/eurostat/web/lfs/data/databa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9" sqref="A9"/>
    </sheetView>
  </sheetViews>
  <sheetFormatPr baseColWidth="10" defaultRowHeight="15" x14ac:dyDescent="0"/>
  <cols>
    <col min="1" max="1" width="21.1640625" customWidth="1"/>
  </cols>
  <sheetData>
    <row r="1" spans="1:6">
      <c r="A1" s="85" t="s">
        <v>1165</v>
      </c>
      <c r="B1" s="85"/>
      <c r="C1" s="85"/>
      <c r="D1" s="85"/>
      <c r="E1" s="85"/>
      <c r="F1" s="85"/>
    </row>
    <row r="2" spans="1:6">
      <c r="A2" s="86" t="s">
        <v>1166</v>
      </c>
      <c r="B2" s="86"/>
      <c r="C2" s="86"/>
      <c r="D2" s="86"/>
      <c r="E2" s="86"/>
      <c r="F2" s="85"/>
    </row>
    <row r="3" spans="1:6">
      <c r="A3" s="87" t="s">
        <v>1167</v>
      </c>
      <c r="B3" s="87"/>
      <c r="C3" s="87"/>
      <c r="D3" s="85"/>
      <c r="E3" s="85"/>
      <c r="F3" s="85"/>
    </row>
    <row r="4" spans="1:6">
      <c r="A4" s="85" t="s">
        <v>1168</v>
      </c>
      <c r="B4" s="85"/>
      <c r="C4" s="85"/>
      <c r="D4" s="85"/>
      <c r="E4" s="85"/>
      <c r="F4" s="85"/>
    </row>
    <row r="5" spans="1:6">
      <c r="A5" s="85"/>
      <c r="B5" s="85"/>
      <c r="C5" s="85"/>
      <c r="D5" s="85"/>
      <c r="E5" s="85"/>
      <c r="F5" s="85"/>
    </row>
    <row r="6" spans="1:6">
      <c r="A6" s="85" t="s">
        <v>1169</v>
      </c>
      <c r="B6" s="85" t="s">
        <v>1170</v>
      </c>
      <c r="C6" s="85"/>
      <c r="D6" s="85"/>
      <c r="E6" s="85"/>
      <c r="F6" s="85"/>
    </row>
    <row r="7" spans="1:6">
      <c r="A7" s="87" t="s">
        <v>1171</v>
      </c>
      <c r="B7" s="85"/>
      <c r="C7" s="85"/>
      <c r="D7" s="85"/>
      <c r="E7" s="85"/>
      <c r="F7" s="85"/>
    </row>
    <row r="8" spans="1:6">
      <c r="A8" s="85"/>
      <c r="B8" s="85"/>
      <c r="C8" s="85"/>
      <c r="D8" s="85"/>
      <c r="E8" s="85"/>
      <c r="F8" s="85"/>
    </row>
    <row r="9" spans="1:6">
      <c r="A9" s="85" t="s">
        <v>1172</v>
      </c>
      <c r="B9" s="85" t="s">
        <v>1173</v>
      </c>
      <c r="C9" s="85"/>
      <c r="D9" s="85"/>
      <c r="E9" s="85"/>
      <c r="F9" s="85"/>
    </row>
    <row r="10" spans="1:6">
      <c r="A10" s="85"/>
      <c r="B10" s="85"/>
      <c r="C10" s="85"/>
      <c r="D10" s="85"/>
      <c r="E10" s="85"/>
      <c r="F10" s="85"/>
    </row>
    <row r="11" spans="1:6">
      <c r="A11" s="85"/>
      <c r="B11" s="85"/>
      <c r="C11" s="85"/>
      <c r="D11" s="85"/>
      <c r="E11" s="85"/>
      <c r="F11" s="85"/>
    </row>
    <row r="12" spans="1:6">
      <c r="A12" s="85"/>
      <c r="B12" s="85"/>
      <c r="C12" s="85"/>
      <c r="D12" s="85"/>
      <c r="E12" s="85"/>
      <c r="F12" s="85"/>
    </row>
    <row r="13" spans="1:6">
      <c r="A13" s="85"/>
      <c r="B13" s="85"/>
      <c r="C13" s="85"/>
      <c r="D13" s="85"/>
      <c r="E13" s="85"/>
      <c r="F13" s="85"/>
    </row>
    <row r="14" spans="1:6">
      <c r="A14" s="85"/>
      <c r="B14" s="85"/>
      <c r="C14" s="85"/>
      <c r="D14" s="85"/>
      <c r="E14" s="85"/>
      <c r="F14" s="85"/>
    </row>
    <row r="15" spans="1:6">
      <c r="A15" s="85"/>
      <c r="B15" s="85"/>
      <c r="C15" s="85"/>
      <c r="D15" s="85"/>
      <c r="E15" s="85"/>
      <c r="F15" s="85"/>
    </row>
    <row r="16" spans="1:6">
      <c r="A16" s="85"/>
      <c r="B16" s="85"/>
      <c r="C16" s="85"/>
      <c r="D16" s="85"/>
      <c r="E16" s="85"/>
      <c r="F16" s="85"/>
    </row>
    <row r="17" spans="1:6">
      <c r="A17" s="85"/>
      <c r="B17" s="85"/>
      <c r="C17" s="85"/>
      <c r="D17" s="85"/>
      <c r="E17" s="85"/>
      <c r="F17" s="85"/>
    </row>
    <row r="18" spans="1:6">
      <c r="A18" s="85"/>
      <c r="B18" s="85"/>
      <c r="C18" s="85"/>
      <c r="D18" s="85"/>
      <c r="E18" s="85"/>
      <c r="F18" s="8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C38"/>
  <sheetViews>
    <sheetView workbookViewId="0">
      <selection activeCell="C11" sqref="C11"/>
    </sheetView>
  </sheetViews>
  <sheetFormatPr baseColWidth="10" defaultRowHeight="15" x14ac:dyDescent="0"/>
  <sheetData>
    <row r="1" spans="1:3" ht="18">
      <c r="A1" s="7" t="s">
        <v>1017</v>
      </c>
    </row>
    <row r="2" spans="1:3">
      <c r="A2" t="s">
        <v>269</v>
      </c>
    </row>
    <row r="3" spans="1:3">
      <c r="A3" s="8" t="s">
        <v>1016</v>
      </c>
    </row>
    <row r="4" spans="1:3">
      <c r="A4" s="8"/>
    </row>
    <row r="5" spans="1:3">
      <c r="B5" t="s">
        <v>1015</v>
      </c>
    </row>
    <row r="6" spans="1:3">
      <c r="B6" s="49" t="s">
        <v>1014</v>
      </c>
    </row>
    <row r="7" spans="1:3">
      <c r="A7" t="s">
        <v>167</v>
      </c>
      <c r="B7" t="s">
        <v>170</v>
      </c>
    </row>
    <row r="8" spans="1:3">
      <c r="A8" t="s">
        <v>165</v>
      </c>
      <c r="B8" t="s">
        <v>1013</v>
      </c>
    </row>
    <row r="9" spans="1:3">
      <c r="A9" t="s">
        <v>264</v>
      </c>
      <c r="B9">
        <v>407143</v>
      </c>
    </row>
    <row r="10" spans="1:3">
      <c r="A10" t="s">
        <v>263</v>
      </c>
      <c r="B10">
        <v>413952</v>
      </c>
    </row>
    <row r="11" spans="1:3">
      <c r="A11" t="s">
        <v>262</v>
      </c>
      <c r="B11" s="26">
        <v>408436</v>
      </c>
      <c r="C11" s="66">
        <f>(B11-B27)/1000</f>
        <v>0.47399999999999998</v>
      </c>
    </row>
    <row r="12" spans="1:3">
      <c r="A12" t="s">
        <v>261</v>
      </c>
      <c r="B12">
        <v>406071</v>
      </c>
    </row>
    <row r="13" spans="1:3">
      <c r="A13" t="s">
        <v>260</v>
      </c>
      <c r="B13">
        <v>406015</v>
      </c>
    </row>
    <row r="14" spans="1:3">
      <c r="A14" t="s">
        <v>259</v>
      </c>
      <c r="B14">
        <v>401318</v>
      </c>
    </row>
    <row r="15" spans="1:3">
      <c r="A15" t="s">
        <v>258</v>
      </c>
      <c r="B15">
        <v>385539</v>
      </c>
    </row>
    <row r="16" spans="1:3">
      <c r="A16" t="s">
        <v>257</v>
      </c>
      <c r="B16">
        <v>384967</v>
      </c>
    </row>
    <row r="17" spans="1:2">
      <c r="A17" t="s">
        <v>256</v>
      </c>
      <c r="B17">
        <v>400558</v>
      </c>
    </row>
    <row r="18" spans="1:2">
      <c r="A18" t="s">
        <v>255</v>
      </c>
      <c r="B18">
        <v>400841</v>
      </c>
    </row>
    <row r="19" spans="1:2">
      <c r="A19" t="s">
        <v>254</v>
      </c>
      <c r="B19">
        <v>398654</v>
      </c>
    </row>
    <row r="20" spans="1:2">
      <c r="A20" t="s">
        <v>253</v>
      </c>
      <c r="B20">
        <v>397925</v>
      </c>
    </row>
    <row r="21" spans="1:2">
      <c r="A21" t="s">
        <v>252</v>
      </c>
      <c r="B21">
        <v>398235</v>
      </c>
    </row>
    <row r="22" spans="1:2">
      <c r="A22" t="s">
        <v>251</v>
      </c>
      <c r="B22">
        <v>392471</v>
      </c>
    </row>
    <row r="23" spans="1:2">
      <c r="A23" t="s">
        <v>250</v>
      </c>
      <c r="B23">
        <v>385504</v>
      </c>
    </row>
    <row r="24" spans="1:2">
      <c r="A24" t="s">
        <v>249</v>
      </c>
      <c r="B24">
        <v>391788</v>
      </c>
    </row>
    <row r="25" spans="1:2">
      <c r="A25" t="s">
        <v>248</v>
      </c>
      <c r="B25">
        <v>391143</v>
      </c>
    </row>
    <row r="26" spans="1:2">
      <c r="A26" t="s">
        <v>247</v>
      </c>
      <c r="B26">
        <v>400158</v>
      </c>
    </row>
    <row r="27" spans="1:2">
      <c r="A27" t="s">
        <v>246</v>
      </c>
      <c r="B27" s="26">
        <v>407962</v>
      </c>
    </row>
    <row r="28" spans="1:2">
      <c r="A28" t="s">
        <v>245</v>
      </c>
      <c r="B28">
        <v>414877</v>
      </c>
    </row>
    <row r="29" spans="1:2">
      <c r="A29" t="s">
        <v>244</v>
      </c>
      <c r="B29">
        <v>421132</v>
      </c>
    </row>
    <row r="30" spans="1:2">
      <c r="A30" t="s">
        <v>243</v>
      </c>
      <c r="B30">
        <v>414577</v>
      </c>
    </row>
    <row r="31" spans="1:2">
      <c r="A31" t="s">
        <v>242</v>
      </c>
      <c r="B31">
        <v>395658</v>
      </c>
    </row>
    <row r="32" spans="1:2">
      <c r="A32" t="s">
        <v>241</v>
      </c>
      <c r="B32">
        <v>385302</v>
      </c>
    </row>
    <row r="33" spans="1:2">
      <c r="A33" t="s">
        <v>240</v>
      </c>
      <c r="B33">
        <v>375212</v>
      </c>
    </row>
    <row r="34" spans="1:2">
      <c r="A34" t="s">
        <v>239</v>
      </c>
      <c r="B34">
        <v>369344</v>
      </c>
    </row>
    <row r="35" spans="1:2">
      <c r="A35" t="s">
        <v>238</v>
      </c>
      <c r="B35">
        <v>362528</v>
      </c>
    </row>
    <row r="36" spans="1:2">
      <c r="A36" t="s">
        <v>237</v>
      </c>
      <c r="B36">
        <v>365856</v>
      </c>
    </row>
    <row r="37" spans="1:2">
      <c r="A37" t="s">
        <v>236</v>
      </c>
      <c r="B37">
        <v>360242</v>
      </c>
    </row>
    <row r="38" spans="1:2">
      <c r="A38" t="s">
        <v>235</v>
      </c>
      <c r="B38">
        <v>347763</v>
      </c>
    </row>
  </sheetData>
  <hyperlinks>
    <hyperlink ref="A3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B40"/>
  <sheetViews>
    <sheetView workbookViewId="0">
      <selection activeCell="E25" sqref="E25"/>
    </sheetView>
  </sheetViews>
  <sheetFormatPr baseColWidth="10" defaultRowHeight="15" x14ac:dyDescent="0"/>
  <sheetData>
    <row r="1" spans="1:2" ht="18">
      <c r="A1" s="7" t="s">
        <v>1019</v>
      </c>
    </row>
    <row r="2" spans="1:2">
      <c r="A2" t="s">
        <v>1</v>
      </c>
      <c r="B2" t="s">
        <v>744</v>
      </c>
    </row>
    <row r="4" spans="1:2">
      <c r="A4" t="s">
        <v>5</v>
      </c>
      <c r="B4" t="s">
        <v>6</v>
      </c>
    </row>
    <row r="5" spans="1:2">
      <c r="A5" t="s">
        <v>7</v>
      </c>
      <c r="B5" t="s">
        <v>1019</v>
      </c>
    </row>
    <row r="7" spans="1:2">
      <c r="A7" t="s">
        <v>9</v>
      </c>
      <c r="B7">
        <v>148.85</v>
      </c>
    </row>
    <row r="8" spans="1:2">
      <c r="A8" t="s">
        <v>10</v>
      </c>
      <c r="B8">
        <v>150.62</v>
      </c>
    </row>
    <row r="9" spans="1:2">
      <c r="A9" t="s">
        <v>11</v>
      </c>
      <c r="B9" s="64">
        <v>152.56</v>
      </c>
    </row>
    <row r="10" spans="1:2">
      <c r="A10" t="s">
        <v>12</v>
      </c>
      <c r="B10">
        <v>152.31</v>
      </c>
    </row>
    <row r="11" spans="1:2">
      <c r="A11" t="s">
        <v>13</v>
      </c>
      <c r="B11">
        <v>154.63</v>
      </c>
    </row>
    <row r="12" spans="1:2">
      <c r="A12" t="s">
        <v>14</v>
      </c>
      <c r="B12">
        <v>157.16</v>
      </c>
    </row>
    <row r="13" spans="1:2">
      <c r="A13" t="s">
        <v>15</v>
      </c>
      <c r="B13">
        <v>159.83000000000001</v>
      </c>
    </row>
    <row r="14" spans="1:2">
      <c r="A14" t="s">
        <v>16</v>
      </c>
      <c r="B14">
        <v>163.11000000000001</v>
      </c>
    </row>
    <row r="15" spans="1:2">
      <c r="A15" t="s">
        <v>17</v>
      </c>
      <c r="B15">
        <v>164.71</v>
      </c>
    </row>
    <row r="16" spans="1:2">
      <c r="A16" t="s">
        <v>18</v>
      </c>
      <c r="B16">
        <v>166.67</v>
      </c>
    </row>
    <row r="17" spans="1:2">
      <c r="A17" t="s">
        <v>19</v>
      </c>
      <c r="B17">
        <v>165.56</v>
      </c>
    </row>
    <row r="18" spans="1:2">
      <c r="A18" t="s">
        <v>20</v>
      </c>
      <c r="B18">
        <v>163.43</v>
      </c>
    </row>
    <row r="19" spans="1:2">
      <c r="A19" t="s">
        <v>21</v>
      </c>
      <c r="B19">
        <v>162.54</v>
      </c>
    </row>
    <row r="20" spans="1:2">
      <c r="A20" t="s">
        <v>22</v>
      </c>
      <c r="B20">
        <v>158.16999999999999</v>
      </c>
    </row>
    <row r="21" spans="1:2">
      <c r="A21" t="s">
        <v>23</v>
      </c>
      <c r="B21">
        <v>155.71</v>
      </c>
    </row>
    <row r="22" spans="1:2">
      <c r="A22" t="s">
        <v>24</v>
      </c>
      <c r="B22">
        <v>156.82</v>
      </c>
    </row>
    <row r="23" spans="1:2">
      <c r="A23" t="s">
        <v>25</v>
      </c>
      <c r="B23">
        <v>157.29</v>
      </c>
    </row>
    <row r="24" spans="1:2">
      <c r="A24" t="s">
        <v>26</v>
      </c>
      <c r="B24">
        <v>155.19999999999999</v>
      </c>
    </row>
    <row r="25" spans="1:2">
      <c r="A25" t="s">
        <v>27</v>
      </c>
      <c r="B25" s="64">
        <v>153.22999999999999</v>
      </c>
    </row>
    <row r="26" spans="1:2">
      <c r="A26" t="s">
        <v>28</v>
      </c>
      <c r="B26">
        <v>149.54</v>
      </c>
    </row>
    <row r="27" spans="1:2">
      <c r="A27" t="s">
        <v>29</v>
      </c>
      <c r="B27">
        <v>150.51</v>
      </c>
    </row>
    <row r="28" spans="1:2">
      <c r="A28" t="s">
        <v>30</v>
      </c>
      <c r="B28">
        <v>147</v>
      </c>
    </row>
    <row r="29" spans="1:2">
      <c r="A29" t="s">
        <v>31</v>
      </c>
      <c r="B29">
        <v>151.53</v>
      </c>
    </row>
    <row r="30" spans="1:2">
      <c r="A30" t="s">
        <v>32</v>
      </c>
      <c r="B30">
        <v>151.71</v>
      </c>
    </row>
    <row r="31" spans="1:2">
      <c r="A31" t="s">
        <v>33</v>
      </c>
      <c r="B31">
        <v>153.25</v>
      </c>
    </row>
    <row r="32" spans="1:2">
      <c r="A32" t="s">
        <v>34</v>
      </c>
      <c r="B32">
        <v>150.47</v>
      </c>
    </row>
    <row r="33" spans="1:2">
      <c r="A33" t="s">
        <v>35</v>
      </c>
      <c r="B33">
        <v>146.47999999999999</v>
      </c>
    </row>
    <row r="34" spans="1:2">
      <c r="A34" t="s">
        <v>36</v>
      </c>
      <c r="B34">
        <v>144.41999999999999</v>
      </c>
    </row>
    <row r="35" spans="1:2">
      <c r="A35" t="s">
        <v>37</v>
      </c>
      <c r="B35">
        <v>143.12</v>
      </c>
    </row>
    <row r="36" spans="1:2">
      <c r="A36" t="s">
        <v>38</v>
      </c>
      <c r="B36">
        <v>138.62</v>
      </c>
    </row>
    <row r="37" spans="1:2">
      <c r="A37" t="s">
        <v>39</v>
      </c>
      <c r="B37">
        <v>138.09</v>
      </c>
    </row>
    <row r="40" spans="1:2">
      <c r="A40" t="s">
        <v>79</v>
      </c>
      <c r="B40" s="1">
        <v>42227.000625000001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L441"/>
  <sheetViews>
    <sheetView workbookViewId="0">
      <selection activeCell="L18" sqref="L18"/>
    </sheetView>
  </sheetViews>
  <sheetFormatPr baseColWidth="10" defaultRowHeight="15" x14ac:dyDescent="0"/>
  <cols>
    <col min="1" max="1" width="13" customWidth="1"/>
    <col min="5" max="5" width="1.83203125" customWidth="1"/>
    <col min="9" max="9" width="1.83203125" customWidth="1"/>
  </cols>
  <sheetData>
    <row r="1" spans="1:12" ht="18">
      <c r="A1" s="7" t="s">
        <v>1136</v>
      </c>
    </row>
    <row r="2" spans="1:12">
      <c r="A2" t="s">
        <v>80</v>
      </c>
    </row>
    <row r="4" spans="1:12">
      <c r="A4" t="s">
        <v>1</v>
      </c>
      <c r="B4" t="s">
        <v>744</v>
      </c>
      <c r="C4" t="s">
        <v>744</v>
      </c>
      <c r="F4" t="s">
        <v>744</v>
      </c>
      <c r="G4" t="s">
        <v>744</v>
      </c>
    </row>
    <row r="5" spans="1:12">
      <c r="A5" t="s">
        <v>3</v>
      </c>
      <c r="B5" t="s">
        <v>106</v>
      </c>
      <c r="C5" t="s">
        <v>106</v>
      </c>
      <c r="F5" t="s">
        <v>106</v>
      </c>
      <c r="G5" t="s">
        <v>106</v>
      </c>
    </row>
    <row r="6" spans="1:12">
      <c r="A6" t="s">
        <v>5</v>
      </c>
      <c r="B6" t="s">
        <v>105</v>
      </c>
      <c r="C6" t="s">
        <v>105</v>
      </c>
      <c r="F6" t="s">
        <v>105</v>
      </c>
      <c r="G6" t="s">
        <v>105</v>
      </c>
    </row>
    <row r="7" spans="1:12" ht="105">
      <c r="A7" s="6" t="s">
        <v>7</v>
      </c>
      <c r="B7" s="6" t="s">
        <v>1135</v>
      </c>
      <c r="C7" s="6" t="s">
        <v>1134</v>
      </c>
      <c r="D7" s="6" t="s">
        <v>1141</v>
      </c>
      <c r="E7" s="6"/>
      <c r="F7" s="6" t="s">
        <v>1137</v>
      </c>
      <c r="G7" s="6" t="s">
        <v>1138</v>
      </c>
      <c r="H7" s="6" t="s">
        <v>1141</v>
      </c>
      <c r="I7" s="6"/>
      <c r="J7" s="6" t="s">
        <v>1139</v>
      </c>
      <c r="K7" s="6" t="s">
        <v>1140</v>
      </c>
      <c r="L7" s="6" t="s">
        <v>1141</v>
      </c>
    </row>
    <row r="10" spans="1:12">
      <c r="A10" t="s">
        <v>745</v>
      </c>
      <c r="B10">
        <v>84340</v>
      </c>
      <c r="C10">
        <v>13736</v>
      </c>
      <c r="D10" s="38">
        <f t="shared" ref="D10:D73" si="0">C10/B10</f>
        <v>0.16286459568413564</v>
      </c>
      <c r="F10">
        <v>121145</v>
      </c>
      <c r="G10">
        <v>5362</v>
      </c>
      <c r="H10" s="38">
        <f t="shared" ref="H10:H73" si="1">G10/F10</f>
        <v>4.426100953402947E-2</v>
      </c>
      <c r="J10">
        <f>B10+F10</f>
        <v>205485</v>
      </c>
      <c r="K10">
        <f>C10+G10</f>
        <v>19098</v>
      </c>
      <c r="L10" s="38">
        <f>K10/J10</f>
        <v>9.2941090590554054E-2</v>
      </c>
    </row>
    <row r="11" spans="1:12">
      <c r="A11" t="s">
        <v>746</v>
      </c>
      <c r="B11">
        <v>84577</v>
      </c>
      <c r="C11">
        <v>13467</v>
      </c>
      <c r="D11" s="38">
        <f t="shared" si="0"/>
        <v>0.15922768601392814</v>
      </c>
      <c r="F11">
        <v>121379</v>
      </c>
      <c r="G11">
        <v>5386</v>
      </c>
      <c r="H11" s="38">
        <f t="shared" si="1"/>
        <v>4.4373408909284144E-2</v>
      </c>
      <c r="J11">
        <f t="shared" ref="J11:J74" si="2">B11+F11</f>
        <v>205956</v>
      </c>
      <c r="K11">
        <f t="shared" ref="K11:K74" si="3">C11+G11</f>
        <v>18853</v>
      </c>
      <c r="L11" s="38">
        <f t="shared" ref="L11:L74" si="4">K11/J11</f>
        <v>9.1538969488628635E-2</v>
      </c>
    </row>
    <row r="12" spans="1:12">
      <c r="A12" t="s">
        <v>9</v>
      </c>
      <c r="B12">
        <v>85366</v>
      </c>
      <c r="C12">
        <v>13423</v>
      </c>
      <c r="D12" s="38">
        <f t="shared" si="0"/>
        <v>0.15724058758756412</v>
      </c>
      <c r="F12">
        <v>121669</v>
      </c>
      <c r="G12">
        <v>5380</v>
      </c>
      <c r="H12" s="38">
        <f t="shared" si="1"/>
        <v>4.4218330059423515E-2</v>
      </c>
      <c r="J12">
        <f t="shared" si="2"/>
        <v>207035</v>
      </c>
      <c r="K12">
        <f t="shared" si="3"/>
        <v>18803</v>
      </c>
      <c r="L12" s="38">
        <f t="shared" si="4"/>
        <v>9.0820392687226803E-2</v>
      </c>
    </row>
    <row r="13" spans="1:12">
      <c r="A13" t="s">
        <v>747</v>
      </c>
      <c r="B13">
        <v>85234</v>
      </c>
      <c r="C13">
        <v>13410</v>
      </c>
      <c r="D13" s="38">
        <f t="shared" si="0"/>
        <v>0.15733158129384986</v>
      </c>
      <c r="F13">
        <v>122176</v>
      </c>
      <c r="G13">
        <v>5440</v>
      </c>
      <c r="H13" s="38">
        <f t="shared" si="1"/>
        <v>4.4525929806181246E-2</v>
      </c>
      <c r="J13">
        <f t="shared" si="2"/>
        <v>207410</v>
      </c>
      <c r="K13">
        <f t="shared" si="3"/>
        <v>18850</v>
      </c>
      <c r="L13" s="38">
        <f t="shared" si="4"/>
        <v>9.0882792536521859E-2</v>
      </c>
    </row>
    <row r="14" spans="1:12">
      <c r="A14" t="s">
        <v>748</v>
      </c>
      <c r="B14">
        <v>85261</v>
      </c>
      <c r="C14">
        <v>13262</v>
      </c>
      <c r="D14" s="38">
        <f t="shared" si="0"/>
        <v>0.15554591196443859</v>
      </c>
      <c r="F14">
        <v>122298</v>
      </c>
      <c r="G14">
        <v>5435</v>
      </c>
      <c r="H14" s="38">
        <f t="shared" si="1"/>
        <v>4.4440628628432191E-2</v>
      </c>
      <c r="J14">
        <f t="shared" si="2"/>
        <v>207559</v>
      </c>
      <c r="K14">
        <f t="shared" si="3"/>
        <v>18697</v>
      </c>
      <c r="L14" s="38">
        <f t="shared" si="4"/>
        <v>9.0080410871125796E-2</v>
      </c>
    </row>
    <row r="15" spans="1:12">
      <c r="A15" t="s">
        <v>10</v>
      </c>
      <c r="B15">
        <v>85643</v>
      </c>
      <c r="C15">
        <v>12906</v>
      </c>
      <c r="D15" s="38">
        <f t="shared" si="0"/>
        <v>0.15069532828135399</v>
      </c>
      <c r="F15">
        <v>122541</v>
      </c>
      <c r="G15">
        <v>5399</v>
      </c>
      <c r="H15" s="38">
        <f t="shared" si="1"/>
        <v>4.4058723202846393E-2</v>
      </c>
      <c r="J15">
        <f t="shared" si="2"/>
        <v>208184</v>
      </c>
      <c r="K15">
        <f t="shared" si="3"/>
        <v>18305</v>
      </c>
      <c r="L15" s="38">
        <f t="shared" si="4"/>
        <v>8.7927026092302962E-2</v>
      </c>
    </row>
    <row r="16" spans="1:12">
      <c r="A16" t="s">
        <v>749</v>
      </c>
      <c r="B16">
        <v>85750</v>
      </c>
      <c r="C16">
        <v>12970</v>
      </c>
      <c r="D16" s="38">
        <f t="shared" si="0"/>
        <v>0.15125364431486882</v>
      </c>
      <c r="F16">
        <v>122859</v>
      </c>
      <c r="G16">
        <v>5369</v>
      </c>
      <c r="H16" s="38">
        <f t="shared" si="1"/>
        <v>4.3700502201710907E-2</v>
      </c>
      <c r="J16">
        <f t="shared" si="2"/>
        <v>208609</v>
      </c>
      <c r="K16">
        <f t="shared" si="3"/>
        <v>18339</v>
      </c>
      <c r="L16" s="38">
        <f t="shared" si="4"/>
        <v>8.7910876328442203E-2</v>
      </c>
    </row>
    <row r="17" spans="1:12">
      <c r="A17" t="s">
        <v>750</v>
      </c>
      <c r="B17">
        <v>85636</v>
      </c>
      <c r="C17">
        <v>12565</v>
      </c>
      <c r="D17" s="38">
        <f t="shared" si="0"/>
        <v>0.14672567611752066</v>
      </c>
      <c r="F17">
        <v>123210</v>
      </c>
      <c r="G17">
        <v>5369</v>
      </c>
      <c r="H17" s="38">
        <f t="shared" si="1"/>
        <v>4.3576008440873303E-2</v>
      </c>
      <c r="J17">
        <f t="shared" si="2"/>
        <v>208846</v>
      </c>
      <c r="K17">
        <f t="shared" si="3"/>
        <v>17934</v>
      </c>
      <c r="L17" s="38">
        <f t="shared" si="4"/>
        <v>8.5871886461794819E-2</v>
      </c>
    </row>
    <row r="18" spans="1:12">
      <c r="A18" t="s">
        <v>11</v>
      </c>
      <c r="B18">
        <v>85929</v>
      </c>
      <c r="C18">
        <v>12329</v>
      </c>
      <c r="D18" s="78">
        <f t="shared" si="0"/>
        <v>0.14347891864213477</v>
      </c>
      <c r="F18">
        <v>123685</v>
      </c>
      <c r="G18">
        <v>5346</v>
      </c>
      <c r="H18" s="38">
        <f t="shared" si="1"/>
        <v>4.3222702833811702E-2</v>
      </c>
      <c r="J18">
        <f t="shared" si="2"/>
        <v>209614</v>
      </c>
      <c r="K18">
        <f t="shared" si="3"/>
        <v>17675</v>
      </c>
      <c r="L18" s="38">
        <f t="shared" si="4"/>
        <v>8.4321657904529279E-2</v>
      </c>
    </row>
    <row r="19" spans="1:12">
      <c r="A19" t="s">
        <v>751</v>
      </c>
      <c r="B19">
        <v>92437</v>
      </c>
      <c r="C19">
        <v>13248</v>
      </c>
      <c r="D19" s="38">
        <f t="shared" si="0"/>
        <v>0.14331923364020902</v>
      </c>
      <c r="F19">
        <v>124217</v>
      </c>
      <c r="G19">
        <v>5397</v>
      </c>
      <c r="H19" s="38">
        <f t="shared" si="1"/>
        <v>4.3448159269665186E-2</v>
      </c>
      <c r="J19">
        <f t="shared" si="2"/>
        <v>216654</v>
      </c>
      <c r="K19">
        <f t="shared" si="3"/>
        <v>18645</v>
      </c>
      <c r="L19" s="38">
        <f t="shared" si="4"/>
        <v>8.6058877288210697E-2</v>
      </c>
    </row>
    <row r="20" spans="1:12">
      <c r="A20" t="s">
        <v>752</v>
      </c>
      <c r="B20">
        <v>92690</v>
      </c>
      <c r="C20">
        <v>13075</v>
      </c>
      <c r="D20" s="38">
        <f t="shared" si="0"/>
        <v>0.14106160319344049</v>
      </c>
      <c r="F20">
        <v>124527</v>
      </c>
      <c r="G20">
        <v>5373</v>
      </c>
      <c r="H20" s="38">
        <f t="shared" si="1"/>
        <v>4.3147269266905972E-2</v>
      </c>
      <c r="J20">
        <f t="shared" si="2"/>
        <v>217217</v>
      </c>
      <c r="K20">
        <f t="shared" si="3"/>
        <v>18448</v>
      </c>
      <c r="L20" s="38">
        <f t="shared" si="4"/>
        <v>8.4928895988803821E-2</v>
      </c>
    </row>
    <row r="21" spans="1:12">
      <c r="A21" t="s">
        <v>12</v>
      </c>
      <c r="B21">
        <v>93181</v>
      </c>
      <c r="C21">
        <v>12936</v>
      </c>
      <c r="D21" s="38">
        <f t="shared" si="0"/>
        <v>0.13882658481879354</v>
      </c>
      <c r="F21">
        <v>125028</v>
      </c>
      <c r="G21">
        <v>5363</v>
      </c>
      <c r="H21" s="38">
        <f t="shared" si="1"/>
        <v>4.2894391656268994E-2</v>
      </c>
      <c r="J21">
        <f t="shared" si="2"/>
        <v>218209</v>
      </c>
      <c r="K21">
        <f t="shared" si="3"/>
        <v>18299</v>
      </c>
      <c r="L21" s="38">
        <f t="shared" si="4"/>
        <v>8.3859969112181437E-2</v>
      </c>
    </row>
    <row r="22" spans="1:12">
      <c r="A22" t="s">
        <v>753</v>
      </c>
      <c r="B22">
        <v>93403</v>
      </c>
      <c r="C22">
        <v>12858</v>
      </c>
      <c r="D22" s="38">
        <f t="shared" si="0"/>
        <v>0.13766153121420083</v>
      </c>
      <c r="F22">
        <v>125499</v>
      </c>
      <c r="G22">
        <v>5348</v>
      </c>
      <c r="H22" s="38">
        <f t="shared" si="1"/>
        <v>4.2613885369604539E-2</v>
      </c>
      <c r="J22">
        <f t="shared" si="2"/>
        <v>218902</v>
      </c>
      <c r="K22">
        <f t="shared" si="3"/>
        <v>18206</v>
      </c>
      <c r="L22" s="38">
        <f t="shared" si="4"/>
        <v>8.3169637554704842E-2</v>
      </c>
    </row>
    <row r="23" spans="1:12">
      <c r="A23" t="s">
        <v>754</v>
      </c>
      <c r="B23">
        <v>94187</v>
      </c>
      <c r="C23">
        <v>12656</v>
      </c>
      <c r="D23" s="38">
        <f t="shared" si="0"/>
        <v>0.13437098538014799</v>
      </c>
      <c r="F23">
        <v>125819</v>
      </c>
      <c r="G23">
        <v>5289</v>
      </c>
      <c r="H23" s="38">
        <f t="shared" si="1"/>
        <v>4.2036576351743377E-2</v>
      </c>
      <c r="J23">
        <f t="shared" si="2"/>
        <v>220006</v>
      </c>
      <c r="K23">
        <f t="shared" si="3"/>
        <v>17945</v>
      </c>
      <c r="L23" s="38">
        <f t="shared" si="4"/>
        <v>8.1565957292073846E-2</v>
      </c>
    </row>
    <row r="24" spans="1:12">
      <c r="A24" t="s">
        <v>13</v>
      </c>
      <c r="B24">
        <v>95574</v>
      </c>
      <c r="C24">
        <v>12574</v>
      </c>
      <c r="D24" s="38">
        <f t="shared" si="0"/>
        <v>0.13156297737878503</v>
      </c>
      <c r="F24">
        <v>126307</v>
      </c>
      <c r="G24">
        <v>5213</v>
      </c>
      <c r="H24" s="38">
        <f t="shared" si="1"/>
        <v>4.127245520834158E-2</v>
      </c>
      <c r="J24">
        <f t="shared" si="2"/>
        <v>221881</v>
      </c>
      <c r="K24">
        <f t="shared" si="3"/>
        <v>17787</v>
      </c>
      <c r="L24" s="38">
        <f t="shared" si="4"/>
        <v>8.0164592732140202E-2</v>
      </c>
    </row>
    <row r="25" spans="1:12">
      <c r="A25" t="s">
        <v>755</v>
      </c>
      <c r="B25">
        <v>95903</v>
      </c>
      <c r="C25">
        <v>12611</v>
      </c>
      <c r="D25" s="38">
        <f t="shared" si="0"/>
        <v>0.1314974505489922</v>
      </c>
      <c r="F25">
        <v>126036</v>
      </c>
      <c r="G25">
        <v>5262</v>
      </c>
      <c r="H25" s="38">
        <f t="shared" si="1"/>
        <v>4.1749976197276967E-2</v>
      </c>
      <c r="J25">
        <f t="shared" si="2"/>
        <v>221939</v>
      </c>
      <c r="K25">
        <f t="shared" si="3"/>
        <v>17873</v>
      </c>
      <c r="L25" s="38">
        <f t="shared" si="4"/>
        <v>8.0531136934022418E-2</v>
      </c>
    </row>
    <row r="26" spans="1:12">
      <c r="A26" t="s">
        <v>756</v>
      </c>
      <c r="B26">
        <v>96424</v>
      </c>
      <c r="C26">
        <v>12497</v>
      </c>
      <c r="D26" s="38">
        <f t="shared" si="0"/>
        <v>0.12960466273956692</v>
      </c>
      <c r="F26">
        <v>126422</v>
      </c>
      <c r="G26">
        <v>5223</v>
      </c>
      <c r="H26" s="38">
        <f t="shared" si="1"/>
        <v>4.1314011801743371E-2</v>
      </c>
      <c r="J26">
        <f t="shared" si="2"/>
        <v>222846</v>
      </c>
      <c r="K26">
        <f t="shared" si="3"/>
        <v>17720</v>
      </c>
      <c r="L26" s="38">
        <f t="shared" si="4"/>
        <v>7.9516796352638142E-2</v>
      </c>
    </row>
    <row r="27" spans="1:12">
      <c r="A27" t="s">
        <v>14</v>
      </c>
      <c r="B27">
        <v>98241</v>
      </c>
      <c r="C27">
        <v>12164</v>
      </c>
      <c r="D27" s="38">
        <f t="shared" si="0"/>
        <v>0.12381795787909325</v>
      </c>
      <c r="F27">
        <v>126756</v>
      </c>
      <c r="G27">
        <v>5194</v>
      </c>
      <c r="H27" s="38">
        <f t="shared" si="1"/>
        <v>4.0976364037994255E-2</v>
      </c>
      <c r="J27">
        <f t="shared" si="2"/>
        <v>224997</v>
      </c>
      <c r="K27">
        <f t="shared" si="3"/>
        <v>17358</v>
      </c>
      <c r="L27" s="38">
        <f t="shared" si="4"/>
        <v>7.7147695302604041E-2</v>
      </c>
    </row>
    <row r="28" spans="1:12">
      <c r="A28" t="s">
        <v>757</v>
      </c>
      <c r="B28">
        <v>98669</v>
      </c>
      <c r="C28">
        <v>12252</v>
      </c>
      <c r="D28" s="38">
        <f t="shared" si="0"/>
        <v>0.12417273915819559</v>
      </c>
      <c r="F28">
        <v>127188</v>
      </c>
      <c r="G28">
        <v>5191</v>
      </c>
      <c r="H28" s="38">
        <f t="shared" si="1"/>
        <v>4.0813598767179292E-2</v>
      </c>
      <c r="J28">
        <f t="shared" si="2"/>
        <v>225857</v>
      </c>
      <c r="K28">
        <f t="shared" si="3"/>
        <v>17443</v>
      </c>
      <c r="L28" s="38">
        <f t="shared" si="4"/>
        <v>7.7230282878104281E-2</v>
      </c>
    </row>
    <row r="29" spans="1:12">
      <c r="A29" t="s">
        <v>758</v>
      </c>
      <c r="B29">
        <v>98673</v>
      </c>
      <c r="C29">
        <v>11953</v>
      </c>
      <c r="D29" s="38">
        <f t="shared" si="0"/>
        <v>0.12113749455271453</v>
      </c>
      <c r="F29">
        <v>127589</v>
      </c>
      <c r="G29">
        <v>5137</v>
      </c>
      <c r="H29" s="38">
        <f t="shared" si="1"/>
        <v>4.0262091559617207E-2</v>
      </c>
      <c r="J29">
        <f t="shared" si="2"/>
        <v>226262</v>
      </c>
      <c r="K29">
        <f t="shared" si="3"/>
        <v>17090</v>
      </c>
      <c r="L29" s="38">
        <f t="shared" si="4"/>
        <v>7.5531905490095558E-2</v>
      </c>
    </row>
    <row r="30" spans="1:12">
      <c r="A30" t="s">
        <v>15</v>
      </c>
      <c r="B30">
        <v>99359</v>
      </c>
      <c r="C30">
        <v>11743</v>
      </c>
      <c r="D30" s="38">
        <f t="shared" si="0"/>
        <v>0.11818758240320454</v>
      </c>
      <c r="F30">
        <v>128115</v>
      </c>
      <c r="G30">
        <v>5101</v>
      </c>
      <c r="H30" s="38">
        <f t="shared" si="1"/>
        <v>3.9815790500722009E-2</v>
      </c>
      <c r="J30">
        <f t="shared" si="2"/>
        <v>227474</v>
      </c>
      <c r="K30">
        <f t="shared" si="3"/>
        <v>16844</v>
      </c>
      <c r="L30" s="38">
        <f t="shared" si="4"/>
        <v>7.4048023070768521E-2</v>
      </c>
    </row>
    <row r="31" spans="1:12">
      <c r="A31" t="s">
        <v>759</v>
      </c>
      <c r="B31">
        <v>99972</v>
      </c>
      <c r="C31">
        <v>12328</v>
      </c>
      <c r="D31" s="38">
        <f t="shared" si="0"/>
        <v>0.123314528067859</v>
      </c>
      <c r="F31">
        <v>128541</v>
      </c>
      <c r="G31">
        <v>5203</v>
      </c>
      <c r="H31" s="38">
        <f t="shared" si="1"/>
        <v>4.0477357419033619E-2</v>
      </c>
      <c r="J31">
        <f t="shared" si="2"/>
        <v>228513</v>
      </c>
      <c r="K31">
        <f t="shared" si="3"/>
        <v>17531</v>
      </c>
      <c r="L31" s="38">
        <f t="shared" si="4"/>
        <v>7.6717735971257653E-2</v>
      </c>
    </row>
    <row r="32" spans="1:12">
      <c r="A32" t="s">
        <v>760</v>
      </c>
      <c r="B32">
        <v>100135</v>
      </c>
      <c r="C32">
        <v>12076</v>
      </c>
      <c r="D32" s="38">
        <f t="shared" si="0"/>
        <v>0.12059719378838568</v>
      </c>
      <c r="F32">
        <v>128965</v>
      </c>
      <c r="G32">
        <v>5210</v>
      </c>
      <c r="H32" s="38">
        <f t="shared" si="1"/>
        <v>4.039855774822626E-2</v>
      </c>
      <c r="J32">
        <f t="shared" si="2"/>
        <v>229100</v>
      </c>
      <c r="K32">
        <f t="shared" si="3"/>
        <v>17286</v>
      </c>
      <c r="L32" s="38">
        <f t="shared" si="4"/>
        <v>7.5451767786992585E-2</v>
      </c>
    </row>
    <row r="33" spans="1:12">
      <c r="A33" t="s">
        <v>16</v>
      </c>
      <c r="B33">
        <v>100639</v>
      </c>
      <c r="C33">
        <v>11995</v>
      </c>
      <c r="D33" s="38">
        <f t="shared" si="0"/>
        <v>0.11918838621210465</v>
      </c>
      <c r="F33">
        <v>129499</v>
      </c>
      <c r="G33">
        <v>5159</v>
      </c>
      <c r="H33" s="38">
        <f t="shared" si="1"/>
        <v>3.9838145468304775E-2</v>
      </c>
      <c r="J33">
        <f t="shared" si="2"/>
        <v>230138</v>
      </c>
      <c r="K33">
        <f t="shared" si="3"/>
        <v>17154</v>
      </c>
      <c r="L33" s="38">
        <f t="shared" si="4"/>
        <v>7.4537885964073736E-2</v>
      </c>
    </row>
    <row r="34" spans="1:12">
      <c r="A34" t="s">
        <v>761</v>
      </c>
      <c r="B34">
        <v>102406</v>
      </c>
      <c r="C34">
        <v>12019</v>
      </c>
      <c r="D34" s="38">
        <f t="shared" si="0"/>
        <v>0.11736616995097944</v>
      </c>
      <c r="F34">
        <v>130009</v>
      </c>
      <c r="G34">
        <v>5237</v>
      </c>
      <c r="H34" s="38">
        <f t="shared" si="1"/>
        <v>4.0281826642770885E-2</v>
      </c>
      <c r="J34">
        <f t="shared" si="2"/>
        <v>232415</v>
      </c>
      <c r="K34">
        <f t="shared" si="3"/>
        <v>17256</v>
      </c>
      <c r="L34" s="38">
        <f t="shared" si="4"/>
        <v>7.424649871996214E-2</v>
      </c>
    </row>
    <row r="35" spans="1:12">
      <c r="A35" t="s">
        <v>762</v>
      </c>
      <c r="B35">
        <v>103530</v>
      </c>
      <c r="C35">
        <v>11809</v>
      </c>
      <c r="D35" s="38">
        <f t="shared" si="0"/>
        <v>0.11406355645706559</v>
      </c>
      <c r="F35">
        <v>130354</v>
      </c>
      <c r="G35">
        <v>5209</v>
      </c>
      <c r="H35" s="38">
        <f t="shared" si="1"/>
        <v>3.996041548398975E-2</v>
      </c>
      <c r="J35">
        <f t="shared" si="2"/>
        <v>233884</v>
      </c>
      <c r="K35">
        <f t="shared" si="3"/>
        <v>17018</v>
      </c>
      <c r="L35" s="38">
        <f t="shared" si="4"/>
        <v>7.276256605838792E-2</v>
      </c>
    </row>
    <row r="36" spans="1:12">
      <c r="A36" t="s">
        <v>17</v>
      </c>
      <c r="B36">
        <v>104356</v>
      </c>
      <c r="C36">
        <v>11670</v>
      </c>
      <c r="D36" s="38">
        <f t="shared" si="0"/>
        <v>0.11182874008202691</v>
      </c>
      <c r="F36">
        <v>130927</v>
      </c>
      <c r="G36">
        <v>5164</v>
      </c>
      <c r="H36" s="38">
        <f t="shared" si="1"/>
        <v>3.9441826361254748E-2</v>
      </c>
      <c r="J36">
        <f t="shared" si="2"/>
        <v>235283</v>
      </c>
      <c r="K36">
        <f t="shared" si="3"/>
        <v>16834</v>
      </c>
      <c r="L36" s="38">
        <f t="shared" si="4"/>
        <v>7.1547880637360117E-2</v>
      </c>
    </row>
    <row r="37" spans="1:12">
      <c r="A37" t="s">
        <v>763</v>
      </c>
      <c r="B37">
        <v>104506</v>
      </c>
      <c r="C37">
        <v>11825</v>
      </c>
      <c r="D37" s="38">
        <f t="shared" si="0"/>
        <v>0.11315139800585612</v>
      </c>
      <c r="F37">
        <v>131317</v>
      </c>
      <c r="G37">
        <v>5179</v>
      </c>
      <c r="H37" s="38">
        <f t="shared" si="1"/>
        <v>3.9438914991966008E-2</v>
      </c>
      <c r="J37">
        <f t="shared" si="2"/>
        <v>235823</v>
      </c>
      <c r="K37">
        <f t="shared" si="3"/>
        <v>17004</v>
      </c>
      <c r="L37" s="38">
        <f t="shared" si="4"/>
        <v>7.2104926152241303E-2</v>
      </c>
    </row>
    <row r="38" spans="1:12">
      <c r="A38" t="s">
        <v>764</v>
      </c>
      <c r="B38">
        <v>104710</v>
      </c>
      <c r="C38">
        <v>11435</v>
      </c>
      <c r="D38" s="38">
        <f t="shared" si="0"/>
        <v>0.10920637952440072</v>
      </c>
      <c r="F38">
        <v>131838</v>
      </c>
      <c r="G38">
        <v>5138</v>
      </c>
      <c r="H38" s="38">
        <f t="shared" si="1"/>
        <v>3.8972071785069555E-2</v>
      </c>
      <c r="J38">
        <f t="shared" si="2"/>
        <v>236548</v>
      </c>
      <c r="K38">
        <f t="shared" si="3"/>
        <v>16573</v>
      </c>
      <c r="L38" s="38">
        <f t="shared" si="4"/>
        <v>7.0061890187192458E-2</v>
      </c>
    </row>
    <row r="39" spans="1:12">
      <c r="A39" t="s">
        <v>18</v>
      </c>
      <c r="B39">
        <v>105236</v>
      </c>
      <c r="C39">
        <v>11005</v>
      </c>
      <c r="D39" s="38">
        <f t="shared" si="0"/>
        <v>0.1045744802158957</v>
      </c>
      <c r="F39">
        <v>132446</v>
      </c>
      <c r="G39">
        <v>5161</v>
      </c>
      <c r="H39" s="38">
        <f t="shared" si="1"/>
        <v>3.8966824215151838E-2</v>
      </c>
      <c r="J39">
        <f t="shared" si="2"/>
        <v>237682</v>
      </c>
      <c r="K39">
        <f t="shared" si="3"/>
        <v>16166</v>
      </c>
      <c r="L39" s="38">
        <f t="shared" si="4"/>
        <v>6.8015247263149919E-2</v>
      </c>
    </row>
    <row r="40" spans="1:12">
      <c r="A40" t="s">
        <v>765</v>
      </c>
      <c r="B40">
        <v>105286</v>
      </c>
      <c r="C40">
        <v>10865</v>
      </c>
      <c r="D40" s="38">
        <f t="shared" si="0"/>
        <v>0.10319510666185437</v>
      </c>
      <c r="F40">
        <v>132952</v>
      </c>
      <c r="G40">
        <v>5162</v>
      </c>
      <c r="H40" s="38">
        <f t="shared" si="1"/>
        <v>3.8826042481497083E-2</v>
      </c>
      <c r="J40">
        <f t="shared" si="2"/>
        <v>238238</v>
      </c>
      <c r="K40">
        <f t="shared" si="3"/>
        <v>16027</v>
      </c>
      <c r="L40" s="38">
        <f t="shared" si="4"/>
        <v>6.7273063071382394E-2</v>
      </c>
    </row>
    <row r="41" spans="1:12">
      <c r="A41" t="s">
        <v>766</v>
      </c>
      <c r="B41">
        <v>105496</v>
      </c>
      <c r="C41">
        <v>10291</v>
      </c>
      <c r="D41" s="38">
        <f t="shared" si="0"/>
        <v>9.7548722226435125E-2</v>
      </c>
      <c r="F41">
        <v>133365</v>
      </c>
      <c r="G41">
        <v>5138</v>
      </c>
      <c r="H41" s="38">
        <f t="shared" si="1"/>
        <v>3.8525850110598732E-2</v>
      </c>
      <c r="J41">
        <f t="shared" si="2"/>
        <v>238861</v>
      </c>
      <c r="K41">
        <f t="shared" si="3"/>
        <v>15429</v>
      </c>
      <c r="L41" s="38">
        <f t="shared" si="4"/>
        <v>6.4594052608002148E-2</v>
      </c>
    </row>
    <row r="42" spans="1:12">
      <c r="A42" t="s">
        <v>19</v>
      </c>
      <c r="B42">
        <v>105361</v>
      </c>
      <c r="C42">
        <v>9950</v>
      </c>
      <c r="D42" s="38">
        <f t="shared" si="0"/>
        <v>9.4437220603449099E-2</v>
      </c>
      <c r="F42">
        <v>134019</v>
      </c>
      <c r="G42">
        <v>5103</v>
      </c>
      <c r="H42" s="38">
        <f t="shared" si="1"/>
        <v>3.8076690618494391E-2</v>
      </c>
      <c r="J42">
        <f t="shared" si="2"/>
        <v>239380</v>
      </c>
      <c r="K42">
        <f t="shared" si="3"/>
        <v>15053</v>
      </c>
      <c r="L42" s="38">
        <f t="shared" si="4"/>
        <v>6.2883281811345976E-2</v>
      </c>
    </row>
    <row r="43" spans="1:12">
      <c r="A43" t="s">
        <v>767</v>
      </c>
      <c r="B43">
        <v>106672</v>
      </c>
      <c r="C43">
        <v>10837</v>
      </c>
      <c r="D43" s="38">
        <f t="shared" si="0"/>
        <v>0.10159179541022949</v>
      </c>
      <c r="F43">
        <v>134407</v>
      </c>
      <c r="G43">
        <v>5084</v>
      </c>
      <c r="H43" s="38">
        <f t="shared" si="1"/>
        <v>3.7825410878897674E-2</v>
      </c>
      <c r="J43">
        <f t="shared" si="2"/>
        <v>241079</v>
      </c>
      <c r="K43">
        <f t="shared" si="3"/>
        <v>15921</v>
      </c>
      <c r="L43" s="38">
        <f t="shared" si="4"/>
        <v>6.6040592502872503E-2</v>
      </c>
    </row>
    <row r="44" spans="1:12">
      <c r="A44" t="s">
        <v>768</v>
      </c>
      <c r="B44">
        <v>107132</v>
      </c>
      <c r="C44">
        <v>10684</v>
      </c>
      <c r="D44" s="38">
        <f t="shared" si="0"/>
        <v>9.972743904715678E-2</v>
      </c>
      <c r="F44">
        <v>134924</v>
      </c>
      <c r="G44">
        <v>5031</v>
      </c>
      <c r="H44" s="38">
        <f t="shared" si="1"/>
        <v>3.7287658237229848E-2</v>
      </c>
      <c r="J44">
        <f t="shared" si="2"/>
        <v>242056</v>
      </c>
      <c r="K44">
        <f t="shared" si="3"/>
        <v>15715</v>
      </c>
      <c r="L44" s="38">
        <f t="shared" si="4"/>
        <v>6.4922993026407111E-2</v>
      </c>
    </row>
    <row r="45" spans="1:12">
      <c r="A45" t="s">
        <v>20</v>
      </c>
      <c r="B45">
        <v>108062</v>
      </c>
      <c r="C45">
        <v>10288</v>
      </c>
      <c r="D45" s="38">
        <f t="shared" si="0"/>
        <v>9.5204604763931819E-2</v>
      </c>
      <c r="F45">
        <v>135471</v>
      </c>
      <c r="G45">
        <v>4991</v>
      </c>
      <c r="H45" s="38">
        <f t="shared" si="1"/>
        <v>3.6841833307497546E-2</v>
      </c>
      <c r="J45">
        <f t="shared" si="2"/>
        <v>243533</v>
      </c>
      <c r="K45">
        <f t="shared" si="3"/>
        <v>15279</v>
      </c>
      <c r="L45" s="38">
        <f t="shared" si="4"/>
        <v>6.2738930658268077E-2</v>
      </c>
    </row>
    <row r="46" spans="1:12">
      <c r="A46" t="s">
        <v>769</v>
      </c>
      <c r="B46">
        <v>108515</v>
      </c>
      <c r="C46">
        <v>10645</v>
      </c>
      <c r="D46" s="38">
        <f t="shared" si="0"/>
        <v>9.8097037275952634E-2</v>
      </c>
      <c r="F46">
        <v>136017</v>
      </c>
      <c r="G46">
        <v>4977</v>
      </c>
      <c r="H46" s="38">
        <f t="shared" si="1"/>
        <v>3.6591014358499305E-2</v>
      </c>
      <c r="J46">
        <f t="shared" si="2"/>
        <v>244532</v>
      </c>
      <c r="K46">
        <f t="shared" si="3"/>
        <v>15622</v>
      </c>
      <c r="L46" s="38">
        <f t="shared" si="4"/>
        <v>6.3885299265535794E-2</v>
      </c>
    </row>
    <row r="47" spans="1:12">
      <c r="A47" t="s">
        <v>770</v>
      </c>
      <c r="B47">
        <v>109359</v>
      </c>
      <c r="C47">
        <v>10129</v>
      </c>
      <c r="D47" s="38">
        <f t="shared" si="0"/>
        <v>9.2621549209484358E-2</v>
      </c>
      <c r="F47">
        <v>136553</v>
      </c>
      <c r="G47">
        <v>4943</v>
      </c>
      <c r="H47" s="38">
        <f t="shared" si="1"/>
        <v>3.6198399156371519E-2</v>
      </c>
      <c r="J47">
        <f t="shared" si="2"/>
        <v>245912</v>
      </c>
      <c r="K47">
        <f t="shared" si="3"/>
        <v>15072</v>
      </c>
      <c r="L47" s="38">
        <f t="shared" si="4"/>
        <v>6.129021763883015E-2</v>
      </c>
    </row>
    <row r="48" spans="1:12">
      <c r="A48" t="s">
        <v>21</v>
      </c>
      <c r="B48">
        <v>110095</v>
      </c>
      <c r="C48">
        <v>9539</v>
      </c>
      <c r="D48" s="38">
        <f t="shared" si="0"/>
        <v>8.6643353467459924E-2</v>
      </c>
      <c r="F48">
        <v>137063</v>
      </c>
      <c r="G48">
        <v>4834</v>
      </c>
      <c r="H48" s="38">
        <f t="shared" si="1"/>
        <v>3.5268453193057207E-2</v>
      </c>
      <c r="J48">
        <f t="shared" si="2"/>
        <v>247158</v>
      </c>
      <c r="K48">
        <f t="shared" si="3"/>
        <v>14373</v>
      </c>
      <c r="L48" s="38">
        <f t="shared" si="4"/>
        <v>5.8153084261889157E-2</v>
      </c>
    </row>
    <row r="49" spans="1:12">
      <c r="A49" t="s">
        <v>771</v>
      </c>
      <c r="B49">
        <v>110737</v>
      </c>
      <c r="C49">
        <v>9426</v>
      </c>
      <c r="D49" s="38">
        <f t="shared" si="0"/>
        <v>8.5120601063781748E-2</v>
      </c>
      <c r="F49">
        <v>137521</v>
      </c>
      <c r="G49">
        <v>4838</v>
      </c>
      <c r="H49" s="38">
        <f t="shared" si="1"/>
        <v>3.5180081587539359E-2</v>
      </c>
      <c r="J49">
        <f t="shared" si="2"/>
        <v>248258</v>
      </c>
      <c r="K49">
        <f t="shared" si="3"/>
        <v>14264</v>
      </c>
      <c r="L49" s="38">
        <f t="shared" si="4"/>
        <v>5.7456355887826376E-2</v>
      </c>
    </row>
    <row r="50" spans="1:12">
      <c r="A50" t="s">
        <v>772</v>
      </c>
      <c r="B50">
        <v>111127</v>
      </c>
      <c r="C50">
        <v>8969</v>
      </c>
      <c r="D50" s="38">
        <f t="shared" si="0"/>
        <v>8.0709458547427712E-2</v>
      </c>
      <c r="F50">
        <v>138285</v>
      </c>
      <c r="G50">
        <v>4975</v>
      </c>
      <c r="H50" s="38">
        <f t="shared" si="1"/>
        <v>3.5976425498065588E-2</v>
      </c>
      <c r="J50">
        <f t="shared" si="2"/>
        <v>249412</v>
      </c>
      <c r="K50">
        <f t="shared" si="3"/>
        <v>13944</v>
      </c>
      <c r="L50" s="38">
        <f t="shared" si="4"/>
        <v>5.5907494426892052E-2</v>
      </c>
    </row>
    <row r="51" spans="1:12">
      <c r="A51" t="s">
        <v>22</v>
      </c>
      <c r="B51">
        <v>111740</v>
      </c>
      <c r="C51">
        <v>8301</v>
      </c>
      <c r="D51" s="38">
        <f t="shared" si="0"/>
        <v>7.4288526937533558E-2</v>
      </c>
      <c r="F51">
        <v>138751</v>
      </c>
      <c r="G51">
        <v>4899</v>
      </c>
      <c r="H51" s="38">
        <f t="shared" si="1"/>
        <v>3.5307853637090901E-2</v>
      </c>
      <c r="J51">
        <f t="shared" si="2"/>
        <v>250491</v>
      </c>
      <c r="K51">
        <f t="shared" si="3"/>
        <v>13200</v>
      </c>
      <c r="L51" s="38">
        <f t="shared" si="4"/>
        <v>5.2696504066014345E-2</v>
      </c>
    </row>
    <row r="52" spans="1:12">
      <c r="A52" t="s">
        <v>773</v>
      </c>
      <c r="B52">
        <v>113296</v>
      </c>
      <c r="C52">
        <v>8290</v>
      </c>
      <c r="D52" s="38">
        <f t="shared" si="0"/>
        <v>7.3171162265216777E-2</v>
      </c>
      <c r="F52">
        <v>139224</v>
      </c>
      <c r="G52">
        <v>4867</v>
      </c>
      <c r="H52" s="38">
        <f t="shared" si="1"/>
        <v>3.4958053209216799E-2</v>
      </c>
      <c r="J52">
        <f t="shared" si="2"/>
        <v>252520</v>
      </c>
      <c r="K52">
        <f t="shared" si="3"/>
        <v>13157</v>
      </c>
      <c r="L52" s="38">
        <f t="shared" si="4"/>
        <v>5.2102803738317757E-2</v>
      </c>
    </row>
    <row r="53" spans="1:12">
      <c r="A53" t="s">
        <v>774</v>
      </c>
      <c r="B53">
        <v>113376</v>
      </c>
      <c r="C53">
        <v>7634</v>
      </c>
      <c r="D53" s="38">
        <f t="shared" si="0"/>
        <v>6.7333474456675133E-2</v>
      </c>
      <c r="F53">
        <v>138941</v>
      </c>
      <c r="G53">
        <v>4777</v>
      </c>
      <c r="H53" s="38">
        <f t="shared" si="1"/>
        <v>3.4381500061177045E-2</v>
      </c>
      <c r="J53">
        <f t="shared" si="2"/>
        <v>252317</v>
      </c>
      <c r="K53">
        <f t="shared" si="3"/>
        <v>12411</v>
      </c>
      <c r="L53" s="38">
        <f t="shared" si="4"/>
        <v>4.9188124462481719E-2</v>
      </c>
    </row>
    <row r="54" spans="1:12">
      <c r="A54" t="s">
        <v>23</v>
      </c>
      <c r="B54">
        <v>113808</v>
      </c>
      <c r="C54">
        <v>6879</v>
      </c>
      <c r="D54" s="38">
        <f t="shared" si="0"/>
        <v>6.0443905525094897E-2</v>
      </c>
      <c r="F54">
        <v>139605</v>
      </c>
      <c r="G54">
        <v>4674</v>
      </c>
      <c r="H54" s="38">
        <f t="shared" si="1"/>
        <v>3.3480176211453744E-2</v>
      </c>
      <c r="J54">
        <f t="shared" si="2"/>
        <v>253413</v>
      </c>
      <c r="K54">
        <f t="shared" si="3"/>
        <v>11553</v>
      </c>
      <c r="L54" s="38">
        <f t="shared" si="4"/>
        <v>4.5589610635602754E-2</v>
      </c>
    </row>
    <row r="55" spans="1:12">
      <c r="A55" t="s">
        <v>775</v>
      </c>
      <c r="B55">
        <v>115959</v>
      </c>
      <c r="C55">
        <v>7592</v>
      </c>
      <c r="D55" s="38">
        <f t="shared" si="0"/>
        <v>6.547141662139204E-2</v>
      </c>
      <c r="F55">
        <v>139942</v>
      </c>
      <c r="G55">
        <v>4777</v>
      </c>
      <c r="H55" s="38">
        <f t="shared" si="1"/>
        <v>3.4135570450615257E-2</v>
      </c>
      <c r="J55">
        <f t="shared" si="2"/>
        <v>255901</v>
      </c>
      <c r="K55">
        <f t="shared" si="3"/>
        <v>12369</v>
      </c>
      <c r="L55" s="38">
        <f t="shared" si="4"/>
        <v>4.8335098338810709E-2</v>
      </c>
    </row>
    <row r="56" spans="1:12">
      <c r="A56" t="s">
        <v>776</v>
      </c>
      <c r="B56">
        <v>116125</v>
      </c>
      <c r="C56">
        <v>7142</v>
      </c>
      <c r="D56" s="38">
        <f t="shared" si="0"/>
        <v>6.1502691065662002E-2</v>
      </c>
      <c r="F56">
        <v>140394</v>
      </c>
      <c r="G56">
        <v>4695</v>
      </c>
      <c r="H56" s="38">
        <f t="shared" si="1"/>
        <v>3.3441600068378992E-2</v>
      </c>
      <c r="J56">
        <f t="shared" si="2"/>
        <v>256519</v>
      </c>
      <c r="K56">
        <f t="shared" si="3"/>
        <v>11837</v>
      </c>
      <c r="L56" s="38">
        <f t="shared" si="4"/>
        <v>4.6144730019998519E-2</v>
      </c>
    </row>
    <row r="57" spans="1:12">
      <c r="A57" t="s">
        <v>24</v>
      </c>
      <c r="B57">
        <v>116412</v>
      </c>
      <c r="C57">
        <v>6730</v>
      </c>
      <c r="D57" s="38">
        <f t="shared" si="0"/>
        <v>5.7811909425145171E-2</v>
      </c>
      <c r="F57">
        <v>140490</v>
      </c>
      <c r="G57">
        <v>4561</v>
      </c>
      <c r="H57" s="38">
        <f t="shared" si="1"/>
        <v>3.2464944124136946E-2</v>
      </c>
      <c r="J57">
        <f t="shared" si="2"/>
        <v>256902</v>
      </c>
      <c r="K57">
        <f t="shared" si="3"/>
        <v>11291</v>
      </c>
      <c r="L57" s="38">
        <f t="shared" si="4"/>
        <v>4.3950611517232251E-2</v>
      </c>
    </row>
    <row r="58" spans="1:12">
      <c r="A58" t="s">
        <v>777</v>
      </c>
      <c r="B58">
        <v>116187</v>
      </c>
      <c r="C58">
        <v>6472</v>
      </c>
      <c r="D58" s="38">
        <f t="shared" si="0"/>
        <v>5.5703305877593881E-2</v>
      </c>
      <c r="F58">
        <v>140816</v>
      </c>
      <c r="G58">
        <v>4517</v>
      </c>
      <c r="H58" s="38">
        <f t="shared" si="1"/>
        <v>3.2077320759004657E-2</v>
      </c>
      <c r="J58">
        <f t="shared" si="2"/>
        <v>257003</v>
      </c>
      <c r="K58">
        <f t="shared" si="3"/>
        <v>10989</v>
      </c>
      <c r="L58" s="38">
        <f t="shared" si="4"/>
        <v>4.2758255740205364E-2</v>
      </c>
    </row>
    <row r="59" spans="1:12">
      <c r="A59" t="s">
        <v>778</v>
      </c>
      <c r="B59">
        <v>116564</v>
      </c>
      <c r="C59">
        <v>6007</v>
      </c>
      <c r="D59" s="38">
        <f t="shared" si="0"/>
        <v>5.1533921279297207E-2</v>
      </c>
      <c r="F59">
        <v>141249</v>
      </c>
      <c r="G59">
        <v>4381</v>
      </c>
      <c r="H59" s="38">
        <f t="shared" si="1"/>
        <v>3.1016148786894068E-2</v>
      </c>
      <c r="J59">
        <f t="shared" si="2"/>
        <v>257813</v>
      </c>
      <c r="K59">
        <f t="shared" si="3"/>
        <v>10388</v>
      </c>
      <c r="L59" s="38">
        <f t="shared" si="4"/>
        <v>4.0292770341293881E-2</v>
      </c>
    </row>
    <row r="60" spans="1:12">
      <c r="A60" t="s">
        <v>25</v>
      </c>
      <c r="B60">
        <v>116989</v>
      </c>
      <c r="C60">
        <v>5780</v>
      </c>
      <c r="D60" s="38">
        <f t="shared" si="0"/>
        <v>4.9406354443580165E-2</v>
      </c>
      <c r="F60">
        <v>141575</v>
      </c>
      <c r="G60">
        <v>4317</v>
      </c>
      <c r="H60" s="38">
        <f t="shared" si="1"/>
        <v>3.0492671728765672E-2</v>
      </c>
      <c r="J60">
        <f t="shared" si="2"/>
        <v>258564</v>
      </c>
      <c r="K60">
        <f t="shared" si="3"/>
        <v>10097</v>
      </c>
      <c r="L60" s="38">
        <f t="shared" si="4"/>
        <v>3.905029315759348E-2</v>
      </c>
    </row>
    <row r="61" spans="1:12">
      <c r="A61" t="s">
        <v>779</v>
      </c>
      <c r="B61">
        <v>117251</v>
      </c>
      <c r="C61">
        <v>5908</v>
      </c>
      <c r="D61" s="38">
        <f t="shared" si="0"/>
        <v>5.0387629956247709E-2</v>
      </c>
      <c r="F61">
        <v>141795</v>
      </c>
      <c r="G61">
        <v>4308</v>
      </c>
      <c r="H61" s="38">
        <f t="shared" si="1"/>
        <v>3.0381889347297155E-2</v>
      </c>
      <c r="J61">
        <f t="shared" si="2"/>
        <v>259046</v>
      </c>
      <c r="K61">
        <f t="shared" si="3"/>
        <v>10216</v>
      </c>
      <c r="L61" s="38">
        <f t="shared" si="4"/>
        <v>3.9437011187202275E-2</v>
      </c>
    </row>
    <row r="62" spans="1:12">
      <c r="A62" t="s">
        <v>780</v>
      </c>
      <c r="B62">
        <v>117061</v>
      </c>
      <c r="C62">
        <v>5596</v>
      </c>
      <c r="D62" s="38">
        <f t="shared" si="0"/>
        <v>4.7804136305003374E-2</v>
      </c>
      <c r="F62">
        <v>141993</v>
      </c>
      <c r="G62">
        <v>4262</v>
      </c>
      <c r="H62" s="38">
        <f t="shared" si="1"/>
        <v>3.0015564147528401E-2</v>
      </c>
      <c r="J62">
        <f t="shared" si="2"/>
        <v>259054</v>
      </c>
      <c r="K62">
        <f t="shared" si="3"/>
        <v>9858</v>
      </c>
      <c r="L62" s="38">
        <f t="shared" si="4"/>
        <v>3.805384205609641E-2</v>
      </c>
    </row>
    <row r="63" spans="1:12">
      <c r="A63" t="s">
        <v>26</v>
      </c>
      <c r="B63">
        <v>114784</v>
      </c>
      <c r="C63">
        <v>5385</v>
      </c>
      <c r="D63" s="38">
        <f t="shared" si="0"/>
        <v>4.6914204070253693E-2</v>
      </c>
      <c r="F63">
        <v>141750</v>
      </c>
      <c r="G63">
        <v>4163</v>
      </c>
      <c r="H63" s="38">
        <f t="shared" si="1"/>
        <v>2.9368606701940036E-2</v>
      </c>
      <c r="J63">
        <f t="shared" si="2"/>
        <v>256534</v>
      </c>
      <c r="K63">
        <f t="shared" si="3"/>
        <v>9548</v>
      </c>
      <c r="L63" s="38">
        <f t="shared" si="4"/>
        <v>3.7219237995743254E-2</v>
      </c>
    </row>
    <row r="64" spans="1:12">
      <c r="A64" t="s">
        <v>781</v>
      </c>
      <c r="B64">
        <v>114384</v>
      </c>
      <c r="C64">
        <v>5312</v>
      </c>
      <c r="D64" s="38">
        <f t="shared" si="0"/>
        <v>4.6440061547069519E-2</v>
      </c>
      <c r="F64">
        <v>141870</v>
      </c>
      <c r="G64">
        <v>4196</v>
      </c>
      <c r="H64" s="38">
        <f t="shared" si="1"/>
        <v>2.9576372735603016E-2</v>
      </c>
      <c r="J64">
        <f t="shared" si="2"/>
        <v>256254</v>
      </c>
      <c r="K64">
        <f t="shared" si="3"/>
        <v>9508</v>
      </c>
      <c r="L64" s="38">
        <f t="shared" si="4"/>
        <v>3.7103811062461467E-2</v>
      </c>
    </row>
    <row r="65" spans="1:12">
      <c r="A65" t="s">
        <v>782</v>
      </c>
      <c r="B65">
        <v>114487</v>
      </c>
      <c r="C65">
        <v>4958</v>
      </c>
      <c r="D65" s="38">
        <f t="shared" si="0"/>
        <v>4.3306226907858535E-2</v>
      </c>
      <c r="F65">
        <v>141948</v>
      </c>
      <c r="G65">
        <v>4121</v>
      </c>
      <c r="H65" s="38">
        <f t="shared" si="1"/>
        <v>2.9031758108603152E-2</v>
      </c>
      <c r="J65">
        <f t="shared" si="2"/>
        <v>256435</v>
      </c>
      <c r="K65">
        <f t="shared" si="3"/>
        <v>9079</v>
      </c>
      <c r="L65" s="38">
        <f t="shared" si="4"/>
        <v>3.5404683448047265E-2</v>
      </c>
    </row>
    <row r="66" spans="1:12">
      <c r="A66" t="s">
        <v>27</v>
      </c>
      <c r="B66">
        <v>114626</v>
      </c>
      <c r="C66">
        <v>4706</v>
      </c>
      <c r="D66" s="78">
        <f t="shared" si="0"/>
        <v>4.1055257969396124E-2</v>
      </c>
      <c r="F66">
        <v>141210</v>
      </c>
      <c r="G66">
        <v>3989</v>
      </c>
      <c r="H66" s="38">
        <f t="shared" si="1"/>
        <v>2.8248707598611995E-2</v>
      </c>
      <c r="J66">
        <f t="shared" si="2"/>
        <v>255836</v>
      </c>
      <c r="K66">
        <f t="shared" si="3"/>
        <v>8695</v>
      </c>
      <c r="L66" s="38">
        <f t="shared" si="4"/>
        <v>3.3986616426148003E-2</v>
      </c>
    </row>
    <row r="67" spans="1:12">
      <c r="A67" t="s">
        <v>783</v>
      </c>
      <c r="B67">
        <v>118862</v>
      </c>
      <c r="C67">
        <v>6162</v>
      </c>
      <c r="D67" s="38">
        <f t="shared" si="0"/>
        <v>5.1841631471790814E-2</v>
      </c>
      <c r="F67">
        <v>141241</v>
      </c>
      <c r="G67">
        <v>4297</v>
      </c>
      <c r="H67" s="38">
        <f t="shared" si="1"/>
        <v>3.0423177405994012E-2</v>
      </c>
      <c r="J67">
        <f t="shared" si="2"/>
        <v>260103</v>
      </c>
      <c r="K67">
        <f t="shared" si="3"/>
        <v>10459</v>
      </c>
      <c r="L67" s="38">
        <f t="shared" si="4"/>
        <v>4.0210993337254856E-2</v>
      </c>
    </row>
    <row r="68" spans="1:12">
      <c r="A68" t="s">
        <v>784</v>
      </c>
      <c r="B68">
        <v>118149</v>
      </c>
      <c r="C68">
        <v>5994</v>
      </c>
      <c r="D68" s="38">
        <f t="shared" si="0"/>
        <v>5.0732549577228753E-2</v>
      </c>
      <c r="F68">
        <v>141104</v>
      </c>
      <c r="G68">
        <v>4216</v>
      </c>
      <c r="H68" s="38">
        <f t="shared" si="1"/>
        <v>2.9878671051139585E-2</v>
      </c>
      <c r="J68">
        <f t="shared" si="2"/>
        <v>259253</v>
      </c>
      <c r="K68">
        <f t="shared" si="3"/>
        <v>10210</v>
      </c>
      <c r="L68" s="38">
        <f t="shared" si="4"/>
        <v>3.9382379374587759E-2</v>
      </c>
    </row>
    <row r="69" spans="1:12">
      <c r="A69" t="s">
        <v>28</v>
      </c>
      <c r="B69">
        <v>118088</v>
      </c>
      <c r="C69">
        <v>5630</v>
      </c>
      <c r="D69" s="38">
        <f t="shared" si="0"/>
        <v>4.7676309193144098E-2</v>
      </c>
      <c r="F69">
        <v>140955</v>
      </c>
      <c r="G69">
        <v>4119</v>
      </c>
      <c r="H69" s="38">
        <f t="shared" si="1"/>
        <v>2.9222092157071406E-2</v>
      </c>
      <c r="J69">
        <f t="shared" si="2"/>
        <v>259043</v>
      </c>
      <c r="K69">
        <f t="shared" si="3"/>
        <v>9749</v>
      </c>
      <c r="L69" s="38">
        <f t="shared" si="4"/>
        <v>3.7634678412464338E-2</v>
      </c>
    </row>
    <row r="70" spans="1:12">
      <c r="A70" t="s">
        <v>785</v>
      </c>
      <c r="B70">
        <v>117570</v>
      </c>
      <c r="C70">
        <v>5735</v>
      </c>
      <c r="D70" s="38">
        <f t="shared" si="0"/>
        <v>4.8779450540103769E-2</v>
      </c>
      <c r="F70">
        <v>140642</v>
      </c>
      <c r="G70">
        <v>4115</v>
      </c>
      <c r="H70" s="38">
        <f t="shared" si="1"/>
        <v>2.9258685172281397E-2</v>
      </c>
      <c r="J70">
        <f t="shared" si="2"/>
        <v>258212</v>
      </c>
      <c r="K70">
        <f t="shared" si="3"/>
        <v>9850</v>
      </c>
      <c r="L70" s="38">
        <f t="shared" si="4"/>
        <v>3.8146949018635849E-2</v>
      </c>
    </row>
    <row r="71" spans="1:12">
      <c r="A71" t="s">
        <v>786</v>
      </c>
      <c r="B71">
        <v>117818</v>
      </c>
      <c r="C71">
        <v>5494</v>
      </c>
      <c r="D71" s="38">
        <f t="shared" si="0"/>
        <v>4.6631244801303706E-2</v>
      </c>
      <c r="F71">
        <v>140478</v>
      </c>
      <c r="G71">
        <v>4091</v>
      </c>
      <c r="H71" s="38">
        <f t="shared" si="1"/>
        <v>2.9121997750537452E-2</v>
      </c>
      <c r="J71">
        <f t="shared" si="2"/>
        <v>258296</v>
      </c>
      <c r="K71">
        <f t="shared" si="3"/>
        <v>9585</v>
      </c>
      <c r="L71" s="38">
        <f t="shared" si="4"/>
        <v>3.7108588596029363E-2</v>
      </c>
    </row>
    <row r="72" spans="1:12">
      <c r="A72" t="s">
        <v>29</v>
      </c>
      <c r="B72">
        <v>118329</v>
      </c>
      <c r="C72">
        <v>5174</v>
      </c>
      <c r="D72" s="38">
        <f t="shared" si="0"/>
        <v>4.372554487910825E-2</v>
      </c>
      <c r="F72">
        <v>140354</v>
      </c>
      <c r="G72">
        <v>3989</v>
      </c>
      <c r="H72" s="38">
        <f t="shared" si="1"/>
        <v>2.8420992632913918E-2</v>
      </c>
      <c r="J72">
        <f t="shared" si="2"/>
        <v>258683</v>
      </c>
      <c r="K72">
        <f t="shared" si="3"/>
        <v>9163</v>
      </c>
      <c r="L72" s="38">
        <f t="shared" si="4"/>
        <v>3.5421732390609355E-2</v>
      </c>
    </row>
    <row r="73" spans="1:12">
      <c r="A73" t="s">
        <v>787</v>
      </c>
      <c r="B73">
        <v>117368</v>
      </c>
      <c r="C73">
        <v>5262</v>
      </c>
      <c r="D73" s="38">
        <f t="shared" si="0"/>
        <v>4.4833344693613247E-2</v>
      </c>
      <c r="F73">
        <v>139882</v>
      </c>
      <c r="G73">
        <v>3985</v>
      </c>
      <c r="H73" s="38">
        <f t="shared" si="1"/>
        <v>2.848829727913527E-2</v>
      </c>
      <c r="J73">
        <f t="shared" si="2"/>
        <v>257250</v>
      </c>
      <c r="K73">
        <f t="shared" si="3"/>
        <v>9247</v>
      </c>
      <c r="L73" s="38">
        <f t="shared" si="4"/>
        <v>3.5945578231292519E-2</v>
      </c>
    </row>
    <row r="74" spans="1:12">
      <c r="A74" t="s">
        <v>788</v>
      </c>
      <c r="B74">
        <v>116782</v>
      </c>
      <c r="C74">
        <v>5104</v>
      </c>
      <c r="D74" s="38">
        <f t="shared" ref="D74:D137" si="5">C74/B74</f>
        <v>4.3705365552910554E-2</v>
      </c>
      <c r="F74">
        <v>139434</v>
      </c>
      <c r="G74">
        <v>3955</v>
      </c>
      <c r="H74" s="38">
        <f t="shared" ref="H74:H137" si="6">G74/F74</f>
        <v>2.8364674326204514E-2</v>
      </c>
      <c r="J74">
        <f t="shared" si="2"/>
        <v>256216</v>
      </c>
      <c r="K74">
        <f t="shared" si="3"/>
        <v>9059</v>
      </c>
      <c r="L74" s="38">
        <f t="shared" si="4"/>
        <v>3.5356886377119305E-2</v>
      </c>
    </row>
    <row r="75" spans="1:12">
      <c r="A75" t="s">
        <v>30</v>
      </c>
      <c r="B75">
        <v>117501</v>
      </c>
      <c r="C75">
        <v>4947</v>
      </c>
      <c r="D75" s="38">
        <f t="shared" si="5"/>
        <v>4.2101769346643857E-2</v>
      </c>
      <c r="F75">
        <v>139083</v>
      </c>
      <c r="G75">
        <v>3890</v>
      </c>
      <c r="H75" s="38">
        <f t="shared" si="6"/>
        <v>2.7968910650474896E-2</v>
      </c>
      <c r="J75">
        <f t="shared" ref="J75:J138" si="7">B75+F75</f>
        <v>256584</v>
      </c>
      <c r="K75">
        <f t="shared" ref="K75:K138" si="8">C75+G75</f>
        <v>8837</v>
      </c>
      <c r="L75" s="38">
        <f t="shared" ref="L75:L138" si="9">K75/J75</f>
        <v>3.4440962803604279E-2</v>
      </c>
    </row>
    <row r="76" spans="1:12">
      <c r="A76" t="s">
        <v>789</v>
      </c>
      <c r="B76">
        <v>117706</v>
      </c>
      <c r="C76">
        <v>5006</v>
      </c>
      <c r="D76" s="38">
        <f t="shared" si="5"/>
        <v>4.2529692623995377E-2</v>
      </c>
      <c r="F76">
        <v>138622</v>
      </c>
      <c r="G76">
        <v>3849</v>
      </c>
      <c r="H76" s="38">
        <f t="shared" si="6"/>
        <v>2.776615544430177E-2</v>
      </c>
      <c r="J76">
        <f t="shared" si="7"/>
        <v>256328</v>
      </c>
      <c r="K76">
        <f t="shared" si="8"/>
        <v>8855</v>
      </c>
      <c r="L76" s="38">
        <f t="shared" si="9"/>
        <v>3.4545582222777066E-2</v>
      </c>
    </row>
    <row r="77" spans="1:12">
      <c r="A77" t="s">
        <v>790</v>
      </c>
      <c r="B77">
        <v>117669</v>
      </c>
      <c r="C77">
        <v>4878</v>
      </c>
      <c r="D77" s="38">
        <f t="shared" si="5"/>
        <v>4.1455268592407515E-2</v>
      </c>
      <c r="F77">
        <v>138260</v>
      </c>
      <c r="G77">
        <v>3791</v>
      </c>
      <c r="H77" s="38">
        <f t="shared" si="6"/>
        <v>2.7419354838709678E-2</v>
      </c>
      <c r="J77">
        <f t="shared" si="7"/>
        <v>255929</v>
      </c>
      <c r="K77">
        <f t="shared" si="8"/>
        <v>8669</v>
      </c>
      <c r="L77" s="38">
        <f t="shared" si="9"/>
        <v>3.387267562488034E-2</v>
      </c>
    </row>
    <row r="78" spans="1:12">
      <c r="A78" t="s">
        <v>31</v>
      </c>
      <c r="B78">
        <v>117807</v>
      </c>
      <c r="C78">
        <v>4594</v>
      </c>
      <c r="D78" s="38">
        <f t="shared" si="5"/>
        <v>3.8995984958448991E-2</v>
      </c>
      <c r="F78">
        <v>137967</v>
      </c>
      <c r="G78">
        <v>3661</v>
      </c>
      <c r="H78" s="38">
        <f t="shared" si="6"/>
        <v>2.6535330912464575E-2</v>
      </c>
      <c r="J78">
        <f t="shared" si="7"/>
        <v>255774</v>
      </c>
      <c r="K78">
        <f t="shared" si="8"/>
        <v>8255</v>
      </c>
      <c r="L78" s="38">
        <f t="shared" si="9"/>
        <v>3.2274586158092693E-2</v>
      </c>
    </row>
    <row r="79" spans="1:12">
      <c r="A79" t="s">
        <v>791</v>
      </c>
      <c r="B79">
        <v>118171</v>
      </c>
      <c r="C79">
        <v>5311</v>
      </c>
      <c r="D79" s="38">
        <f t="shared" si="5"/>
        <v>4.4943344813871425E-2</v>
      </c>
      <c r="F79">
        <v>136554</v>
      </c>
      <c r="G79">
        <v>3827</v>
      </c>
      <c r="H79" s="38">
        <f t="shared" si="6"/>
        <v>2.8025543008626624E-2</v>
      </c>
      <c r="J79">
        <f t="shared" si="7"/>
        <v>254725</v>
      </c>
      <c r="K79">
        <f t="shared" si="8"/>
        <v>9138</v>
      </c>
      <c r="L79" s="38">
        <f t="shared" si="9"/>
        <v>3.5873981745019136E-2</v>
      </c>
    </row>
    <row r="80" spans="1:12">
      <c r="A80" t="s">
        <v>792</v>
      </c>
      <c r="B80">
        <v>117530</v>
      </c>
      <c r="C80">
        <v>5105</v>
      </c>
      <c r="D80" s="38">
        <f t="shared" si="5"/>
        <v>4.3435718539947245E-2</v>
      </c>
      <c r="F80">
        <v>136048</v>
      </c>
      <c r="G80">
        <v>3777</v>
      </c>
      <c r="H80" s="38">
        <f t="shared" si="6"/>
        <v>2.7762260378689875E-2</v>
      </c>
      <c r="J80">
        <f t="shared" si="7"/>
        <v>253578</v>
      </c>
      <c r="K80">
        <f t="shared" si="8"/>
        <v>8882</v>
      </c>
      <c r="L80" s="38">
        <f t="shared" si="9"/>
        <v>3.5026697899660064E-2</v>
      </c>
    </row>
    <row r="81" spans="1:12">
      <c r="A81" t="s">
        <v>32</v>
      </c>
      <c r="B81">
        <v>117824</v>
      </c>
      <c r="C81">
        <v>4855</v>
      </c>
      <c r="D81" s="38">
        <f t="shared" si="5"/>
        <v>4.1205526887561107E-2</v>
      </c>
      <c r="F81">
        <v>135547</v>
      </c>
      <c r="G81">
        <v>3646</v>
      </c>
      <c r="H81" s="38">
        <f t="shared" si="6"/>
        <v>2.6898418998576139E-2</v>
      </c>
      <c r="J81">
        <f t="shared" si="7"/>
        <v>253371</v>
      </c>
      <c r="K81">
        <f t="shared" si="8"/>
        <v>8501</v>
      </c>
      <c r="L81" s="38">
        <f t="shared" si="9"/>
        <v>3.3551590355644492E-2</v>
      </c>
    </row>
    <row r="82" spans="1:12">
      <c r="A82" t="s">
        <v>793</v>
      </c>
      <c r="B82">
        <v>117381</v>
      </c>
      <c r="C82">
        <v>4659</v>
      </c>
      <c r="D82" s="38">
        <f t="shared" si="5"/>
        <v>3.9691261788534771E-2</v>
      </c>
      <c r="F82">
        <v>135047</v>
      </c>
      <c r="G82">
        <v>3751</v>
      </c>
      <c r="H82" s="38">
        <f t="shared" si="6"/>
        <v>2.7775515191007575E-2</v>
      </c>
      <c r="J82">
        <f t="shared" si="7"/>
        <v>252428</v>
      </c>
      <c r="K82">
        <f t="shared" si="8"/>
        <v>8410</v>
      </c>
      <c r="L82" s="38">
        <f t="shared" si="9"/>
        <v>3.331643082383888E-2</v>
      </c>
    </row>
    <row r="83" spans="1:12">
      <c r="A83" t="s">
        <v>794</v>
      </c>
      <c r="B83">
        <v>117504</v>
      </c>
      <c r="C83">
        <v>4312</v>
      </c>
      <c r="D83" s="38">
        <f t="shared" si="5"/>
        <v>3.6696623093681914E-2</v>
      </c>
      <c r="F83">
        <v>134641</v>
      </c>
      <c r="G83">
        <v>3642</v>
      </c>
      <c r="H83" s="38">
        <f t="shared" si="6"/>
        <v>2.7049709969474381E-2</v>
      </c>
      <c r="J83">
        <f t="shared" si="7"/>
        <v>252145</v>
      </c>
      <c r="K83">
        <f t="shared" si="8"/>
        <v>7954</v>
      </c>
      <c r="L83" s="38">
        <f t="shared" si="9"/>
        <v>3.1545340974439312E-2</v>
      </c>
    </row>
    <row r="84" spans="1:12">
      <c r="A84" t="s">
        <v>33</v>
      </c>
      <c r="B84">
        <v>117735</v>
      </c>
      <c r="C84">
        <v>4136</v>
      </c>
      <c r="D84" s="38">
        <f t="shared" si="5"/>
        <v>3.5129740518962074E-2</v>
      </c>
      <c r="F84">
        <v>134261</v>
      </c>
      <c r="G84">
        <v>3503</v>
      </c>
      <c r="H84" s="38">
        <f t="shared" si="6"/>
        <v>2.6090972061879474E-2</v>
      </c>
      <c r="J84">
        <f t="shared" si="7"/>
        <v>251996</v>
      </c>
      <c r="K84">
        <f t="shared" si="8"/>
        <v>7639</v>
      </c>
      <c r="L84" s="38">
        <f t="shared" si="9"/>
        <v>3.031397323767044E-2</v>
      </c>
    </row>
    <row r="85" spans="1:12">
      <c r="A85" t="s">
        <v>795</v>
      </c>
      <c r="B85">
        <v>118049</v>
      </c>
      <c r="C85">
        <v>4107</v>
      </c>
      <c r="D85" s="38">
        <f t="shared" si="5"/>
        <v>3.4790637786004115E-2</v>
      </c>
      <c r="F85">
        <v>133734</v>
      </c>
      <c r="G85">
        <v>3450</v>
      </c>
      <c r="H85" s="38">
        <f t="shared" si="6"/>
        <v>2.5797478576876486E-2</v>
      </c>
      <c r="J85">
        <f t="shared" si="7"/>
        <v>251783</v>
      </c>
      <c r="K85">
        <f t="shared" si="8"/>
        <v>7557</v>
      </c>
      <c r="L85" s="38">
        <f t="shared" si="9"/>
        <v>3.0013940575813299E-2</v>
      </c>
    </row>
    <row r="86" spans="1:12">
      <c r="A86" t="s">
        <v>796</v>
      </c>
      <c r="B86">
        <v>117343</v>
      </c>
      <c r="C86">
        <v>3742</v>
      </c>
      <c r="D86" s="38">
        <f t="shared" si="5"/>
        <v>3.188941820134137E-2</v>
      </c>
      <c r="F86">
        <v>133332</v>
      </c>
      <c r="G86">
        <v>3351</v>
      </c>
      <c r="H86" s="38">
        <f t="shared" si="6"/>
        <v>2.5132751327513275E-2</v>
      </c>
      <c r="J86">
        <f t="shared" si="7"/>
        <v>250675</v>
      </c>
      <c r="K86">
        <f t="shared" si="8"/>
        <v>7093</v>
      </c>
      <c r="L86" s="38">
        <f t="shared" si="9"/>
        <v>2.8295601874937668E-2</v>
      </c>
    </row>
    <row r="87" spans="1:12">
      <c r="A87" t="s">
        <v>34</v>
      </c>
      <c r="B87">
        <v>116536</v>
      </c>
      <c r="C87">
        <v>3460</v>
      </c>
      <c r="D87" s="38">
        <f t="shared" si="5"/>
        <v>2.9690396100775725E-2</v>
      </c>
      <c r="F87">
        <v>132997</v>
      </c>
      <c r="G87">
        <v>3295</v>
      </c>
      <c r="H87" s="38">
        <f t="shared" si="6"/>
        <v>2.4774994924697549E-2</v>
      </c>
      <c r="J87">
        <f t="shared" si="7"/>
        <v>249533</v>
      </c>
      <c r="K87">
        <f t="shared" si="8"/>
        <v>6755</v>
      </c>
      <c r="L87" s="38">
        <f t="shared" si="9"/>
        <v>2.7070567820689048E-2</v>
      </c>
    </row>
    <row r="88" spans="1:12">
      <c r="A88" t="s">
        <v>797</v>
      </c>
      <c r="B88">
        <v>116239</v>
      </c>
      <c r="C88">
        <v>3069</v>
      </c>
      <c r="D88" s="38">
        <f t="shared" si="5"/>
        <v>2.6402498300914495E-2</v>
      </c>
      <c r="F88">
        <v>132569</v>
      </c>
      <c r="G88">
        <v>3163</v>
      </c>
      <c r="H88" s="38">
        <f t="shared" si="6"/>
        <v>2.3859273284101111E-2</v>
      </c>
      <c r="J88">
        <f t="shared" si="7"/>
        <v>248808</v>
      </c>
      <c r="K88">
        <f t="shared" si="8"/>
        <v>6232</v>
      </c>
      <c r="L88" s="38">
        <f t="shared" si="9"/>
        <v>2.5047426127777241E-2</v>
      </c>
    </row>
    <row r="89" spans="1:12">
      <c r="A89" t="s">
        <v>798</v>
      </c>
      <c r="B89">
        <v>115774</v>
      </c>
      <c r="C89">
        <v>2753</v>
      </c>
      <c r="D89" s="38">
        <f t="shared" si="5"/>
        <v>2.3779086841605197E-2</v>
      </c>
      <c r="F89">
        <v>132273</v>
      </c>
      <c r="G89">
        <v>3002</v>
      </c>
      <c r="H89" s="38">
        <f t="shared" si="6"/>
        <v>2.2695485851231923E-2</v>
      </c>
      <c r="J89">
        <f t="shared" si="7"/>
        <v>248047</v>
      </c>
      <c r="K89">
        <f t="shared" si="8"/>
        <v>5755</v>
      </c>
      <c r="L89" s="38">
        <f t="shared" si="9"/>
        <v>2.3201248150552113E-2</v>
      </c>
    </row>
    <row r="90" spans="1:12">
      <c r="A90" t="s">
        <v>35</v>
      </c>
      <c r="B90">
        <v>115809</v>
      </c>
      <c r="C90">
        <v>2514</v>
      </c>
      <c r="D90" s="38">
        <f t="shared" si="5"/>
        <v>2.1708157397093489E-2</v>
      </c>
      <c r="F90">
        <v>132574</v>
      </c>
      <c r="G90">
        <v>2877</v>
      </c>
      <c r="H90" s="38">
        <f t="shared" si="6"/>
        <v>2.170108769441972E-2</v>
      </c>
      <c r="J90">
        <f t="shared" si="7"/>
        <v>248383</v>
      </c>
      <c r="K90">
        <f t="shared" si="8"/>
        <v>5391</v>
      </c>
      <c r="L90" s="38">
        <f t="shared" si="9"/>
        <v>2.1704383955423682E-2</v>
      </c>
    </row>
    <row r="91" spans="1:12">
      <c r="A91" t="s">
        <v>799</v>
      </c>
      <c r="B91">
        <v>111542</v>
      </c>
      <c r="C91">
        <v>2682</v>
      </c>
      <c r="D91" s="38">
        <f t="shared" si="5"/>
        <v>2.4044754442272866E-2</v>
      </c>
      <c r="F91">
        <v>132830</v>
      </c>
      <c r="G91">
        <v>3036</v>
      </c>
      <c r="H91" s="38">
        <f t="shared" si="6"/>
        <v>2.2856282466310322E-2</v>
      </c>
      <c r="J91">
        <f t="shared" si="7"/>
        <v>244372</v>
      </c>
      <c r="K91">
        <f t="shared" si="8"/>
        <v>5718</v>
      </c>
      <c r="L91" s="38">
        <f t="shared" si="9"/>
        <v>2.3398752721261028E-2</v>
      </c>
    </row>
    <row r="92" spans="1:12">
      <c r="A92" t="s">
        <v>800</v>
      </c>
      <c r="B92">
        <v>110743</v>
      </c>
      <c r="C92">
        <v>2543</v>
      </c>
      <c r="D92" s="38">
        <f t="shared" si="5"/>
        <v>2.2963076673017706E-2</v>
      </c>
      <c r="F92">
        <v>132491</v>
      </c>
      <c r="G92">
        <v>2930</v>
      </c>
      <c r="H92" s="38">
        <f t="shared" si="6"/>
        <v>2.2114709678393251E-2</v>
      </c>
      <c r="J92">
        <f t="shared" si="7"/>
        <v>243234</v>
      </c>
      <c r="K92">
        <f t="shared" si="8"/>
        <v>5473</v>
      </c>
      <c r="L92" s="38">
        <f t="shared" si="9"/>
        <v>2.2500966147824729E-2</v>
      </c>
    </row>
    <row r="93" spans="1:12">
      <c r="A93" t="s">
        <v>36</v>
      </c>
      <c r="B93">
        <v>110082</v>
      </c>
      <c r="C93">
        <v>2365</v>
      </c>
      <c r="D93" s="38">
        <f t="shared" si="5"/>
        <v>2.1483984665976272E-2</v>
      </c>
      <c r="F93">
        <v>132191</v>
      </c>
      <c r="G93">
        <v>2885</v>
      </c>
      <c r="H93" s="38">
        <f t="shared" si="6"/>
        <v>2.182448124304983E-2</v>
      </c>
      <c r="J93">
        <f t="shared" si="7"/>
        <v>242273</v>
      </c>
      <c r="K93">
        <f t="shared" si="8"/>
        <v>5250</v>
      </c>
      <c r="L93" s="38">
        <f t="shared" si="9"/>
        <v>2.1669769227276668E-2</v>
      </c>
    </row>
    <row r="94" spans="1:12">
      <c r="A94" t="s">
        <v>801</v>
      </c>
      <c r="B94">
        <v>109268</v>
      </c>
      <c r="C94">
        <v>2403</v>
      </c>
      <c r="D94" s="38">
        <f t="shared" si="5"/>
        <v>2.1991799978035655E-2</v>
      </c>
      <c r="F94">
        <v>133547</v>
      </c>
      <c r="G94">
        <v>2801</v>
      </c>
      <c r="H94" s="38">
        <f t="shared" si="6"/>
        <v>2.0973889342328918E-2</v>
      </c>
      <c r="J94">
        <f t="shared" si="7"/>
        <v>242815</v>
      </c>
      <c r="K94">
        <f t="shared" si="8"/>
        <v>5204</v>
      </c>
      <c r="L94" s="38">
        <f t="shared" si="9"/>
        <v>2.1431954368552188E-2</v>
      </c>
    </row>
    <row r="95" spans="1:12">
      <c r="A95" t="s">
        <v>802</v>
      </c>
      <c r="B95">
        <v>109108</v>
      </c>
      <c r="C95">
        <v>2131</v>
      </c>
      <c r="D95" s="38">
        <f t="shared" si="5"/>
        <v>1.9531106793269054E-2</v>
      </c>
      <c r="F95">
        <v>133069</v>
      </c>
      <c r="G95">
        <v>2734</v>
      </c>
      <c r="H95" s="38">
        <f t="shared" si="6"/>
        <v>2.054573191351855E-2</v>
      </c>
      <c r="J95">
        <f t="shared" si="7"/>
        <v>242177</v>
      </c>
      <c r="K95">
        <f t="shared" si="8"/>
        <v>4865</v>
      </c>
      <c r="L95" s="38">
        <f t="shared" si="9"/>
        <v>2.0088612874054928E-2</v>
      </c>
    </row>
    <row r="96" spans="1:12">
      <c r="A96" t="s">
        <v>37</v>
      </c>
      <c r="B96">
        <v>108228</v>
      </c>
      <c r="C96">
        <v>2071</v>
      </c>
      <c r="D96" s="38">
        <f t="shared" si="5"/>
        <v>1.913552869867317E-2</v>
      </c>
      <c r="F96">
        <v>132511</v>
      </c>
      <c r="G96">
        <v>2650</v>
      </c>
      <c r="H96" s="38">
        <f t="shared" si="6"/>
        <v>1.9998339760472716E-2</v>
      </c>
      <c r="J96">
        <f t="shared" si="7"/>
        <v>240739</v>
      </c>
      <c r="K96">
        <f t="shared" si="8"/>
        <v>4721</v>
      </c>
      <c r="L96" s="38">
        <f t="shared" si="9"/>
        <v>1.9610449490942473E-2</v>
      </c>
    </row>
    <row r="97" spans="1:12">
      <c r="A97" t="s">
        <v>803</v>
      </c>
      <c r="B97">
        <v>106813</v>
      </c>
      <c r="C97">
        <v>2072</v>
      </c>
      <c r="D97" s="38">
        <f t="shared" si="5"/>
        <v>1.9398387836686546E-2</v>
      </c>
      <c r="F97">
        <v>131602</v>
      </c>
      <c r="G97">
        <v>2594</v>
      </c>
      <c r="H97" s="38">
        <f t="shared" si="6"/>
        <v>1.9710946642148296E-2</v>
      </c>
      <c r="J97">
        <f t="shared" si="7"/>
        <v>238415</v>
      </c>
      <c r="K97">
        <f t="shared" si="8"/>
        <v>4666</v>
      </c>
      <c r="L97" s="38">
        <f t="shared" si="9"/>
        <v>1.9570916259463542E-2</v>
      </c>
    </row>
    <row r="98" spans="1:12">
      <c r="A98" t="s">
        <v>804</v>
      </c>
      <c r="B98">
        <v>106395</v>
      </c>
      <c r="C98">
        <v>1935</v>
      </c>
      <c r="D98" s="38">
        <f t="shared" si="5"/>
        <v>1.8186944875229098E-2</v>
      </c>
      <c r="F98">
        <v>130833</v>
      </c>
      <c r="G98">
        <v>2523</v>
      </c>
      <c r="H98" s="38">
        <f t="shared" si="6"/>
        <v>1.928412556465112E-2</v>
      </c>
      <c r="J98">
        <f t="shared" si="7"/>
        <v>237228</v>
      </c>
      <c r="K98">
        <f t="shared" si="8"/>
        <v>4458</v>
      </c>
      <c r="L98" s="38">
        <f t="shared" si="9"/>
        <v>1.8792048156204159E-2</v>
      </c>
    </row>
    <row r="99" spans="1:12">
      <c r="A99" t="s">
        <v>38</v>
      </c>
      <c r="B99">
        <v>105044</v>
      </c>
      <c r="C99">
        <v>1878</v>
      </c>
      <c r="D99" s="38">
        <f t="shared" si="5"/>
        <v>1.787822245915997E-2</v>
      </c>
      <c r="F99">
        <v>129855</v>
      </c>
      <c r="G99">
        <v>2482</v>
      </c>
      <c r="H99" s="38">
        <f t="shared" si="6"/>
        <v>1.9113626737514919E-2</v>
      </c>
      <c r="J99">
        <f t="shared" si="7"/>
        <v>234899</v>
      </c>
      <c r="K99">
        <f t="shared" si="8"/>
        <v>4360</v>
      </c>
      <c r="L99" s="38">
        <f t="shared" si="9"/>
        <v>1.8561168842779238E-2</v>
      </c>
    </row>
    <row r="100" spans="1:12">
      <c r="A100" t="s">
        <v>805</v>
      </c>
      <c r="B100">
        <v>103727</v>
      </c>
      <c r="C100">
        <v>1746</v>
      </c>
      <c r="D100" s="38">
        <f t="shared" si="5"/>
        <v>1.683264723745987E-2</v>
      </c>
      <c r="F100">
        <v>128918</v>
      </c>
      <c r="G100">
        <v>2390</v>
      </c>
      <c r="H100" s="38">
        <f t="shared" si="6"/>
        <v>1.8538916210304224E-2</v>
      </c>
      <c r="J100">
        <f t="shared" si="7"/>
        <v>232645</v>
      </c>
      <c r="K100">
        <f t="shared" si="8"/>
        <v>4136</v>
      </c>
      <c r="L100" s="38">
        <f t="shared" si="9"/>
        <v>1.7778159857293301E-2</v>
      </c>
    </row>
    <row r="101" spans="1:12">
      <c r="A101" t="s">
        <v>806</v>
      </c>
      <c r="B101">
        <v>102664</v>
      </c>
      <c r="C101">
        <v>1654</v>
      </c>
      <c r="D101" s="38">
        <f t="shared" si="5"/>
        <v>1.6110808072936959E-2</v>
      </c>
      <c r="F101">
        <v>128108</v>
      </c>
      <c r="G101">
        <v>2277</v>
      </c>
      <c r="H101" s="38">
        <f t="shared" si="6"/>
        <v>1.7774065632122898E-2</v>
      </c>
      <c r="J101">
        <f t="shared" si="7"/>
        <v>230772</v>
      </c>
      <c r="K101">
        <f t="shared" si="8"/>
        <v>3931</v>
      </c>
      <c r="L101" s="38">
        <f t="shared" si="9"/>
        <v>1.7034128923786248E-2</v>
      </c>
    </row>
    <row r="102" spans="1:12">
      <c r="A102" t="s">
        <v>39</v>
      </c>
      <c r="B102">
        <v>101610</v>
      </c>
      <c r="C102">
        <v>1487</v>
      </c>
      <c r="D102" s="38">
        <f t="shared" si="5"/>
        <v>1.4634386379293377E-2</v>
      </c>
      <c r="F102">
        <v>127278</v>
      </c>
      <c r="G102">
        <v>2207</v>
      </c>
      <c r="H102" s="38">
        <f t="shared" si="6"/>
        <v>1.7339995914454974E-2</v>
      </c>
      <c r="J102">
        <f t="shared" si="7"/>
        <v>228888</v>
      </c>
      <c r="K102">
        <f t="shared" si="8"/>
        <v>3694</v>
      </c>
      <c r="L102" s="38">
        <f t="shared" si="9"/>
        <v>1.6138897626786899E-2</v>
      </c>
    </row>
    <row r="103" spans="1:12">
      <c r="A103" t="s">
        <v>807</v>
      </c>
      <c r="B103">
        <v>100641</v>
      </c>
      <c r="C103">
        <v>1722</v>
      </c>
      <c r="D103" s="38">
        <f t="shared" si="5"/>
        <v>1.71103228306555E-2</v>
      </c>
      <c r="F103">
        <v>127157</v>
      </c>
      <c r="G103">
        <v>2367</v>
      </c>
      <c r="H103" s="38">
        <f t="shared" si="6"/>
        <v>1.86147832993858E-2</v>
      </c>
      <c r="J103">
        <f t="shared" si="7"/>
        <v>227798</v>
      </c>
      <c r="K103">
        <f t="shared" si="8"/>
        <v>4089</v>
      </c>
      <c r="L103" s="38">
        <f t="shared" si="9"/>
        <v>1.7950113697222977E-2</v>
      </c>
    </row>
    <row r="104" spans="1:12">
      <c r="A104" t="s">
        <v>808</v>
      </c>
      <c r="B104">
        <v>99586</v>
      </c>
      <c r="C104">
        <v>1669</v>
      </c>
      <c r="D104" s="38">
        <f t="shared" si="5"/>
        <v>1.6759383849135421E-2</v>
      </c>
      <c r="F104">
        <v>125033</v>
      </c>
      <c r="G104">
        <v>2238</v>
      </c>
      <c r="H104" s="38">
        <f t="shared" si="6"/>
        <v>1.7899274591507842E-2</v>
      </c>
      <c r="J104">
        <f t="shared" si="7"/>
        <v>224619</v>
      </c>
      <c r="K104">
        <f t="shared" si="8"/>
        <v>3907</v>
      </c>
      <c r="L104" s="38">
        <f t="shared" si="9"/>
        <v>1.7393898111913952E-2</v>
      </c>
    </row>
    <row r="105" spans="1:12">
      <c r="A105" t="s">
        <v>40</v>
      </c>
      <c r="B105">
        <v>98868</v>
      </c>
      <c r="C105">
        <v>1688</v>
      </c>
      <c r="D105" s="38">
        <f t="shared" si="5"/>
        <v>1.7073269409718008E-2</v>
      </c>
      <c r="F105">
        <v>123853</v>
      </c>
      <c r="G105">
        <v>2185</v>
      </c>
      <c r="H105" s="38">
        <f t="shared" si="6"/>
        <v>1.7641881908391398E-2</v>
      </c>
      <c r="J105">
        <f t="shared" si="7"/>
        <v>222721</v>
      </c>
      <c r="K105">
        <f t="shared" si="8"/>
        <v>3873</v>
      </c>
      <c r="L105" s="38">
        <f t="shared" si="9"/>
        <v>1.7389469336075179E-2</v>
      </c>
    </row>
    <row r="106" spans="1:12">
      <c r="A106" t="s">
        <v>809</v>
      </c>
      <c r="B106">
        <v>97907</v>
      </c>
      <c r="C106">
        <v>1757</v>
      </c>
      <c r="D106" s="38">
        <f t="shared" si="5"/>
        <v>1.794560143809942E-2</v>
      </c>
      <c r="F106">
        <v>122715</v>
      </c>
      <c r="G106">
        <v>2215</v>
      </c>
      <c r="H106" s="38">
        <f t="shared" si="6"/>
        <v>1.8049953143462496E-2</v>
      </c>
      <c r="J106">
        <f t="shared" si="7"/>
        <v>220622</v>
      </c>
      <c r="K106">
        <f t="shared" si="8"/>
        <v>3972</v>
      </c>
      <c r="L106" s="38">
        <f t="shared" si="9"/>
        <v>1.8003644242187995E-2</v>
      </c>
    </row>
    <row r="107" spans="1:12">
      <c r="A107" t="s">
        <v>810</v>
      </c>
      <c r="B107">
        <v>97876</v>
      </c>
      <c r="C107">
        <v>1690</v>
      </c>
      <c r="D107" s="38">
        <f t="shared" si="5"/>
        <v>1.7266745678205075E-2</v>
      </c>
      <c r="F107">
        <v>121413</v>
      </c>
      <c r="G107">
        <v>2201</v>
      </c>
      <c r="H107" s="38">
        <f t="shared" si="6"/>
        <v>1.8128207028901354E-2</v>
      </c>
      <c r="J107">
        <f t="shared" si="7"/>
        <v>219289</v>
      </c>
      <c r="K107">
        <f t="shared" si="8"/>
        <v>3891</v>
      </c>
      <c r="L107" s="38">
        <f t="shared" si="9"/>
        <v>1.7743708074732432E-2</v>
      </c>
    </row>
    <row r="108" spans="1:12">
      <c r="A108" t="s">
        <v>41</v>
      </c>
      <c r="B108">
        <v>97021</v>
      </c>
      <c r="C108">
        <v>1632</v>
      </c>
      <c r="D108" s="38">
        <f t="shared" si="5"/>
        <v>1.6821100586470971E-2</v>
      </c>
      <c r="F108">
        <v>121163</v>
      </c>
      <c r="G108">
        <v>2162</v>
      </c>
      <c r="H108" s="38">
        <f t="shared" si="6"/>
        <v>1.7843731172057477E-2</v>
      </c>
      <c r="J108">
        <f t="shared" si="7"/>
        <v>218184</v>
      </c>
      <c r="K108">
        <f t="shared" si="8"/>
        <v>3794</v>
      </c>
      <c r="L108" s="38">
        <f t="shared" si="9"/>
        <v>1.7388992776738898E-2</v>
      </c>
    </row>
    <row r="109" spans="1:12">
      <c r="A109" t="s">
        <v>811</v>
      </c>
      <c r="B109">
        <v>95839</v>
      </c>
      <c r="C109">
        <v>1670</v>
      </c>
      <c r="D109" s="38">
        <f t="shared" si="5"/>
        <v>1.7425056605348554E-2</v>
      </c>
      <c r="F109">
        <v>119991</v>
      </c>
      <c r="G109">
        <v>2211</v>
      </c>
      <c r="H109" s="38">
        <f t="shared" si="6"/>
        <v>1.8426381978648397E-2</v>
      </c>
      <c r="J109">
        <f t="shared" si="7"/>
        <v>215830</v>
      </c>
      <c r="K109">
        <f t="shared" si="8"/>
        <v>3881</v>
      </c>
      <c r="L109" s="38">
        <f t="shared" si="9"/>
        <v>1.7981744891812999E-2</v>
      </c>
    </row>
    <row r="110" spans="1:12">
      <c r="A110" t="s">
        <v>812</v>
      </c>
      <c r="B110">
        <v>94483</v>
      </c>
      <c r="C110">
        <v>1669</v>
      </c>
      <c r="D110" s="38">
        <f t="shared" si="5"/>
        <v>1.7664553411724862E-2</v>
      </c>
      <c r="F110">
        <v>118696</v>
      </c>
      <c r="G110">
        <v>2167</v>
      </c>
      <c r="H110" s="38">
        <f t="shared" si="6"/>
        <v>1.825672305722181E-2</v>
      </c>
      <c r="J110">
        <f t="shared" si="7"/>
        <v>213179</v>
      </c>
      <c r="K110">
        <f t="shared" si="8"/>
        <v>3836</v>
      </c>
      <c r="L110" s="38">
        <f t="shared" si="9"/>
        <v>1.7994267728059517E-2</v>
      </c>
    </row>
    <row r="111" spans="1:12">
      <c r="A111" t="s">
        <v>42</v>
      </c>
      <c r="B111">
        <v>93538</v>
      </c>
      <c r="C111">
        <v>1630</v>
      </c>
      <c r="D111" s="38">
        <f t="shared" si="5"/>
        <v>1.7426072826017235E-2</v>
      </c>
      <c r="F111">
        <v>117797</v>
      </c>
      <c r="G111">
        <v>2164</v>
      </c>
      <c r="H111" s="38">
        <f t="shared" si="6"/>
        <v>1.8370586687267078E-2</v>
      </c>
      <c r="J111">
        <f t="shared" si="7"/>
        <v>211335</v>
      </c>
      <c r="K111">
        <f t="shared" si="8"/>
        <v>3794</v>
      </c>
      <c r="L111" s="38">
        <f t="shared" si="9"/>
        <v>1.7952539806468402E-2</v>
      </c>
    </row>
    <row r="112" spans="1:12">
      <c r="A112" t="s">
        <v>813</v>
      </c>
      <c r="B112">
        <v>92251</v>
      </c>
      <c r="C112">
        <v>1639</v>
      </c>
      <c r="D112" s="38">
        <f t="shared" si="5"/>
        <v>1.7766745075934138E-2</v>
      </c>
      <c r="F112">
        <v>116566</v>
      </c>
      <c r="G112">
        <v>2164</v>
      </c>
      <c r="H112" s="38">
        <f t="shared" si="6"/>
        <v>1.856459001767239E-2</v>
      </c>
      <c r="J112">
        <f t="shared" si="7"/>
        <v>208817</v>
      </c>
      <c r="K112">
        <f t="shared" si="8"/>
        <v>3803</v>
      </c>
      <c r="L112" s="38">
        <f t="shared" si="9"/>
        <v>1.8212118745121325E-2</v>
      </c>
    </row>
    <row r="113" spans="1:12">
      <c r="A113" t="s">
        <v>814</v>
      </c>
      <c r="B113">
        <v>91637</v>
      </c>
      <c r="C113">
        <v>1512</v>
      </c>
      <c r="D113" s="38">
        <f t="shared" si="5"/>
        <v>1.6499885417462379E-2</v>
      </c>
      <c r="F113">
        <v>115781</v>
      </c>
      <c r="G113">
        <v>2068</v>
      </c>
      <c r="H113" s="38">
        <f t="shared" si="6"/>
        <v>1.786130712293036E-2</v>
      </c>
      <c r="J113">
        <f t="shared" si="7"/>
        <v>207418</v>
      </c>
      <c r="K113">
        <f t="shared" si="8"/>
        <v>3580</v>
      </c>
      <c r="L113" s="38">
        <f t="shared" si="9"/>
        <v>1.7259832801396216E-2</v>
      </c>
    </row>
    <row r="114" spans="1:12">
      <c r="A114" t="s">
        <v>43</v>
      </c>
      <c r="B114">
        <v>91856</v>
      </c>
      <c r="C114">
        <v>1415</v>
      </c>
      <c r="D114" s="38">
        <f t="shared" si="5"/>
        <v>1.5404546246298554E-2</v>
      </c>
      <c r="F114">
        <v>114977</v>
      </c>
      <c r="G114">
        <v>1998</v>
      </c>
      <c r="H114" s="38">
        <f t="shared" si="6"/>
        <v>1.7377388521182497E-2</v>
      </c>
      <c r="J114">
        <f t="shared" si="7"/>
        <v>206833</v>
      </c>
      <c r="K114">
        <f t="shared" si="8"/>
        <v>3413</v>
      </c>
      <c r="L114" s="38">
        <f t="shared" si="9"/>
        <v>1.6501235296108453E-2</v>
      </c>
    </row>
    <row r="115" spans="1:12">
      <c r="A115" t="s">
        <v>815</v>
      </c>
      <c r="B115">
        <v>91355</v>
      </c>
      <c r="C115">
        <v>1724</v>
      </c>
      <c r="D115" s="38">
        <f t="shared" si="5"/>
        <v>1.8871435608341088E-2</v>
      </c>
      <c r="F115">
        <v>115149</v>
      </c>
      <c r="G115">
        <v>2158</v>
      </c>
      <c r="H115" s="38">
        <f t="shared" si="6"/>
        <v>1.8740935657278829E-2</v>
      </c>
      <c r="J115">
        <f t="shared" si="7"/>
        <v>206504</v>
      </c>
      <c r="K115">
        <f t="shared" si="8"/>
        <v>3882</v>
      </c>
      <c r="L115" s="38">
        <f t="shared" si="9"/>
        <v>1.879866733816294E-2</v>
      </c>
    </row>
    <row r="116" spans="1:12">
      <c r="A116" t="s">
        <v>816</v>
      </c>
      <c r="B116">
        <v>91671</v>
      </c>
      <c r="C116">
        <v>1688</v>
      </c>
      <c r="D116" s="38">
        <f t="shared" si="5"/>
        <v>1.8413674989909569E-2</v>
      </c>
      <c r="F116">
        <v>114120</v>
      </c>
      <c r="G116">
        <v>2205</v>
      </c>
      <c r="H116" s="38">
        <f t="shared" si="6"/>
        <v>1.9321766561514197E-2</v>
      </c>
      <c r="J116">
        <f t="shared" si="7"/>
        <v>205791</v>
      </c>
      <c r="K116">
        <f t="shared" si="8"/>
        <v>3893</v>
      </c>
      <c r="L116" s="38">
        <f t="shared" si="9"/>
        <v>1.891725099737112E-2</v>
      </c>
    </row>
    <row r="117" spans="1:12">
      <c r="A117" t="s">
        <v>44</v>
      </c>
      <c r="B117">
        <v>91578</v>
      </c>
      <c r="C117">
        <v>1660</v>
      </c>
      <c r="D117" s="38">
        <f t="shared" si="5"/>
        <v>1.8126624298412282E-2</v>
      </c>
      <c r="F117">
        <v>113113</v>
      </c>
      <c r="G117">
        <v>2181</v>
      </c>
      <c r="H117" s="38">
        <f t="shared" si="6"/>
        <v>1.9281603352399812E-2</v>
      </c>
      <c r="J117">
        <f t="shared" si="7"/>
        <v>204691</v>
      </c>
      <c r="K117">
        <f t="shared" si="8"/>
        <v>3841</v>
      </c>
      <c r="L117" s="38">
        <f t="shared" si="9"/>
        <v>1.8764869974742415E-2</v>
      </c>
    </row>
    <row r="118" spans="1:12">
      <c r="A118" t="s">
        <v>817</v>
      </c>
      <c r="B118">
        <v>91250</v>
      </c>
      <c r="C118">
        <v>1706</v>
      </c>
      <c r="D118" s="38">
        <f t="shared" si="5"/>
        <v>1.8695890410958906E-2</v>
      </c>
      <c r="F118">
        <v>113592</v>
      </c>
      <c r="G118">
        <v>2172</v>
      </c>
      <c r="H118" s="38">
        <f t="shared" si="6"/>
        <v>1.9121064863722798E-2</v>
      </c>
      <c r="J118">
        <f t="shared" si="7"/>
        <v>204842</v>
      </c>
      <c r="K118">
        <f t="shared" si="8"/>
        <v>3878</v>
      </c>
      <c r="L118" s="38">
        <f t="shared" si="9"/>
        <v>1.8931664404760743E-2</v>
      </c>
    </row>
    <row r="119" spans="1:12">
      <c r="A119" t="s">
        <v>818</v>
      </c>
      <c r="B119">
        <v>90731</v>
      </c>
      <c r="C119">
        <v>1617</v>
      </c>
      <c r="D119" s="38">
        <f t="shared" si="5"/>
        <v>1.7821913127817394E-2</v>
      </c>
      <c r="F119">
        <v>112655</v>
      </c>
      <c r="G119">
        <v>2144</v>
      </c>
      <c r="H119" s="38">
        <f t="shared" si="6"/>
        <v>1.903155652212507E-2</v>
      </c>
      <c r="J119">
        <f t="shared" si="7"/>
        <v>203386</v>
      </c>
      <c r="K119">
        <f t="shared" si="8"/>
        <v>3761</v>
      </c>
      <c r="L119" s="38">
        <f t="shared" si="9"/>
        <v>1.8491931598045096E-2</v>
      </c>
    </row>
    <row r="120" spans="1:12">
      <c r="A120" t="s">
        <v>45</v>
      </c>
      <c r="B120">
        <v>90413</v>
      </c>
      <c r="C120">
        <v>1559</v>
      </c>
      <c r="D120" s="38">
        <f t="shared" si="5"/>
        <v>1.7243095572539346E-2</v>
      </c>
      <c r="F120">
        <v>111123</v>
      </c>
      <c r="G120">
        <v>2103</v>
      </c>
      <c r="H120" s="38">
        <f t="shared" si="6"/>
        <v>1.8924975027672038E-2</v>
      </c>
      <c r="J120">
        <f t="shared" si="7"/>
        <v>201536</v>
      </c>
      <c r="K120">
        <f t="shared" si="8"/>
        <v>3662</v>
      </c>
      <c r="L120" s="38">
        <f t="shared" si="9"/>
        <v>1.8170450936805336E-2</v>
      </c>
    </row>
    <row r="121" spans="1:12">
      <c r="A121" t="s">
        <v>819</v>
      </c>
      <c r="B121">
        <v>89387</v>
      </c>
      <c r="C121">
        <v>1771</v>
      </c>
      <c r="D121" s="38">
        <f t="shared" si="5"/>
        <v>1.9812724445389149E-2</v>
      </c>
      <c r="F121">
        <v>109786</v>
      </c>
      <c r="G121">
        <v>2169</v>
      </c>
      <c r="H121" s="38">
        <f t="shared" si="6"/>
        <v>1.9756617419343085E-2</v>
      </c>
      <c r="J121">
        <f t="shared" si="7"/>
        <v>199173</v>
      </c>
      <c r="K121">
        <f t="shared" si="8"/>
        <v>3940</v>
      </c>
      <c r="L121" s="38">
        <f t="shared" si="9"/>
        <v>1.9781797733628554E-2</v>
      </c>
    </row>
    <row r="122" spans="1:12">
      <c r="A122" t="s">
        <v>820</v>
      </c>
      <c r="B122">
        <v>88425</v>
      </c>
      <c r="C122">
        <v>1719</v>
      </c>
      <c r="D122" s="38">
        <f t="shared" si="5"/>
        <v>1.9440203562340969E-2</v>
      </c>
      <c r="F122">
        <v>108109</v>
      </c>
      <c r="G122">
        <v>2152</v>
      </c>
      <c r="H122" s="38">
        <f t="shared" si="6"/>
        <v>1.9905835776854841E-2</v>
      </c>
      <c r="J122">
        <f t="shared" si="7"/>
        <v>196534</v>
      </c>
      <c r="K122">
        <f t="shared" si="8"/>
        <v>3871</v>
      </c>
      <c r="L122" s="38">
        <f t="shared" si="9"/>
        <v>1.9696337529384229E-2</v>
      </c>
    </row>
    <row r="123" spans="1:12">
      <c r="A123" t="s">
        <v>46</v>
      </c>
      <c r="B123">
        <v>87853</v>
      </c>
      <c r="C123">
        <v>1622</v>
      </c>
      <c r="D123" s="38">
        <f t="shared" si="5"/>
        <v>1.8462659214824765E-2</v>
      </c>
      <c r="F123">
        <v>107243</v>
      </c>
      <c r="G123">
        <v>2167</v>
      </c>
      <c r="H123" s="38">
        <f t="shared" si="6"/>
        <v>2.0206447040832503E-2</v>
      </c>
      <c r="J123">
        <f t="shared" si="7"/>
        <v>195096</v>
      </c>
      <c r="K123">
        <f t="shared" si="8"/>
        <v>3789</v>
      </c>
      <c r="L123" s="38">
        <f t="shared" si="9"/>
        <v>1.9421208020666748E-2</v>
      </c>
    </row>
    <row r="124" spans="1:12">
      <c r="A124" t="s">
        <v>821</v>
      </c>
      <c r="B124">
        <v>87160</v>
      </c>
      <c r="C124">
        <v>1670</v>
      </c>
      <c r="D124" s="38">
        <f t="shared" si="5"/>
        <v>1.9160165213400644E-2</v>
      </c>
      <c r="F124">
        <v>101547</v>
      </c>
      <c r="G124">
        <v>2137</v>
      </c>
      <c r="H124" s="38">
        <f t="shared" si="6"/>
        <v>2.1044442474913095E-2</v>
      </c>
      <c r="J124">
        <f t="shared" si="7"/>
        <v>188707</v>
      </c>
      <c r="K124">
        <f t="shared" si="8"/>
        <v>3807</v>
      </c>
      <c r="L124" s="38">
        <f t="shared" si="9"/>
        <v>2.0174132385126147E-2</v>
      </c>
    </row>
    <row r="125" spans="1:12">
      <c r="A125" t="s">
        <v>822</v>
      </c>
      <c r="B125">
        <v>86801</v>
      </c>
      <c r="C125">
        <v>1566</v>
      </c>
      <c r="D125" s="38">
        <f t="shared" si="5"/>
        <v>1.8041266805681962E-2</v>
      </c>
      <c r="F125">
        <v>100717</v>
      </c>
      <c r="G125">
        <v>2087</v>
      </c>
      <c r="H125" s="38">
        <f t="shared" si="6"/>
        <v>2.0721427365787304E-2</v>
      </c>
      <c r="J125">
        <f t="shared" si="7"/>
        <v>187518</v>
      </c>
      <c r="K125">
        <f t="shared" si="8"/>
        <v>3653</v>
      </c>
      <c r="L125" s="38">
        <f t="shared" si="9"/>
        <v>1.9480796510201688E-2</v>
      </c>
    </row>
    <row r="126" spans="1:12">
      <c r="A126" t="s">
        <v>47</v>
      </c>
      <c r="B126">
        <v>86690</v>
      </c>
      <c r="C126">
        <v>1510</v>
      </c>
      <c r="D126" s="38">
        <f t="shared" si="5"/>
        <v>1.741838735724997E-2</v>
      </c>
      <c r="F126">
        <v>99801</v>
      </c>
      <c r="G126">
        <v>1986</v>
      </c>
      <c r="H126" s="38">
        <f t="shared" si="6"/>
        <v>1.9899600204406769E-2</v>
      </c>
      <c r="J126">
        <f t="shared" si="7"/>
        <v>186491</v>
      </c>
      <c r="K126">
        <f t="shared" si="8"/>
        <v>3496</v>
      </c>
      <c r="L126" s="38">
        <f t="shared" si="9"/>
        <v>1.874621295397633E-2</v>
      </c>
    </row>
    <row r="127" spans="1:12">
      <c r="A127" t="s">
        <v>823</v>
      </c>
      <c r="B127">
        <v>86830</v>
      </c>
      <c r="C127">
        <v>1730</v>
      </c>
      <c r="D127" s="38">
        <f t="shared" si="5"/>
        <v>1.9923989404583668E-2</v>
      </c>
      <c r="F127">
        <v>100442</v>
      </c>
      <c r="G127">
        <v>2052</v>
      </c>
      <c r="H127" s="38">
        <f t="shared" si="6"/>
        <v>2.04297007228052E-2</v>
      </c>
      <c r="J127">
        <f t="shared" si="7"/>
        <v>187272</v>
      </c>
      <c r="K127">
        <f t="shared" si="8"/>
        <v>3782</v>
      </c>
      <c r="L127" s="38">
        <f t="shared" si="9"/>
        <v>2.0195224059122559E-2</v>
      </c>
    </row>
    <row r="128" spans="1:12">
      <c r="A128" t="s">
        <v>824</v>
      </c>
      <c r="B128">
        <v>85972</v>
      </c>
      <c r="C128">
        <v>1708</v>
      </c>
      <c r="D128" s="38">
        <f t="shared" si="5"/>
        <v>1.9866933420183315E-2</v>
      </c>
      <c r="F128">
        <v>99361</v>
      </c>
      <c r="G128">
        <v>2041</v>
      </c>
      <c r="H128" s="38">
        <f t="shared" si="6"/>
        <v>2.0541258642727024E-2</v>
      </c>
      <c r="J128">
        <f t="shared" si="7"/>
        <v>185333</v>
      </c>
      <c r="K128">
        <f t="shared" si="8"/>
        <v>3749</v>
      </c>
      <c r="L128" s="38">
        <f t="shared" si="9"/>
        <v>2.022845364829793E-2</v>
      </c>
    </row>
    <row r="129" spans="1:12">
      <c r="A129" t="s">
        <v>48</v>
      </c>
      <c r="B129">
        <v>85471</v>
      </c>
      <c r="C129">
        <v>1622</v>
      </c>
      <c r="D129" s="38">
        <f t="shared" si="5"/>
        <v>1.8977196943992698E-2</v>
      </c>
      <c r="F129">
        <v>98224</v>
      </c>
      <c r="G129">
        <v>2006</v>
      </c>
      <c r="H129" s="38">
        <f t="shared" si="6"/>
        <v>2.0422707281316177E-2</v>
      </c>
      <c r="J129">
        <f t="shared" si="7"/>
        <v>183695</v>
      </c>
      <c r="K129">
        <f t="shared" si="8"/>
        <v>3628</v>
      </c>
      <c r="L129" s="38">
        <f t="shared" si="9"/>
        <v>1.9750129290399848E-2</v>
      </c>
    </row>
    <row r="130" spans="1:12">
      <c r="A130" t="s">
        <v>825</v>
      </c>
      <c r="B130">
        <v>85312</v>
      </c>
      <c r="C130">
        <v>1641</v>
      </c>
      <c r="D130" s="38">
        <f t="shared" si="5"/>
        <v>1.9235277569392348E-2</v>
      </c>
      <c r="F130">
        <v>98442</v>
      </c>
      <c r="G130">
        <v>2018</v>
      </c>
      <c r="H130" s="38">
        <f t="shared" si="6"/>
        <v>2.0499380345787369E-2</v>
      </c>
      <c r="J130">
        <f t="shared" si="7"/>
        <v>183754</v>
      </c>
      <c r="K130">
        <f t="shared" si="8"/>
        <v>3659</v>
      </c>
      <c r="L130" s="38">
        <f t="shared" si="9"/>
        <v>1.9912491700860933E-2</v>
      </c>
    </row>
    <row r="131" spans="1:12">
      <c r="A131" t="s">
        <v>826</v>
      </c>
      <c r="B131">
        <v>85148</v>
      </c>
      <c r="C131">
        <v>1620</v>
      </c>
      <c r="D131" s="38">
        <f t="shared" si="5"/>
        <v>1.9025696434443556E-2</v>
      </c>
      <c r="F131">
        <v>97551</v>
      </c>
      <c r="G131">
        <v>1994</v>
      </c>
      <c r="H131" s="38">
        <f t="shared" si="6"/>
        <v>2.0440590050332646E-2</v>
      </c>
      <c r="J131">
        <f t="shared" si="7"/>
        <v>182699</v>
      </c>
      <c r="K131">
        <f t="shared" si="8"/>
        <v>3614</v>
      </c>
      <c r="L131" s="38">
        <f t="shared" si="9"/>
        <v>1.9781170121347134E-2</v>
      </c>
    </row>
    <row r="132" spans="1:12">
      <c r="A132" t="s">
        <v>49</v>
      </c>
      <c r="B132">
        <v>84698</v>
      </c>
      <c r="C132">
        <v>1534</v>
      </c>
      <c r="D132" s="38">
        <f t="shared" si="5"/>
        <v>1.8111407589317341E-2</v>
      </c>
      <c r="F132">
        <v>96559</v>
      </c>
      <c r="G132">
        <v>1986</v>
      </c>
      <c r="H132" s="38">
        <f t="shared" si="6"/>
        <v>2.0567735788481655E-2</v>
      </c>
      <c r="J132">
        <f t="shared" si="7"/>
        <v>181257</v>
      </c>
      <c r="K132">
        <f t="shared" si="8"/>
        <v>3520</v>
      </c>
      <c r="L132" s="38">
        <f t="shared" si="9"/>
        <v>1.9419939643710311E-2</v>
      </c>
    </row>
    <row r="133" spans="1:12">
      <c r="A133" t="s">
        <v>827</v>
      </c>
      <c r="B133">
        <v>83415</v>
      </c>
      <c r="C133">
        <v>1589</v>
      </c>
      <c r="D133" s="38">
        <f t="shared" si="5"/>
        <v>1.9049331654978123E-2</v>
      </c>
      <c r="F133">
        <v>95417</v>
      </c>
      <c r="G133">
        <v>2036</v>
      </c>
      <c r="H133" s="38">
        <f t="shared" si="6"/>
        <v>2.1337916723435026E-2</v>
      </c>
      <c r="J133">
        <f t="shared" si="7"/>
        <v>178832</v>
      </c>
      <c r="K133">
        <f t="shared" si="8"/>
        <v>3625</v>
      </c>
      <c r="L133" s="38">
        <f t="shared" si="9"/>
        <v>2.0270421401091528E-2</v>
      </c>
    </row>
    <row r="134" spans="1:12">
      <c r="A134" t="s">
        <v>828</v>
      </c>
      <c r="B134">
        <v>83405</v>
      </c>
      <c r="C134">
        <v>1532</v>
      </c>
      <c r="D134" s="38">
        <f t="shared" si="5"/>
        <v>1.8368203345123194E-2</v>
      </c>
      <c r="F134">
        <v>94095</v>
      </c>
      <c r="G134">
        <v>2049</v>
      </c>
      <c r="H134" s="38">
        <f t="shared" si="6"/>
        <v>2.1775864817471704E-2</v>
      </c>
      <c r="J134">
        <f t="shared" si="7"/>
        <v>177500</v>
      </c>
      <c r="K134">
        <f t="shared" si="8"/>
        <v>3581</v>
      </c>
      <c r="L134" s="38">
        <f t="shared" si="9"/>
        <v>2.0174647887323944E-2</v>
      </c>
    </row>
    <row r="135" spans="1:12">
      <c r="A135" t="s">
        <v>50</v>
      </c>
      <c r="B135">
        <v>82610</v>
      </c>
      <c r="C135">
        <v>1528</v>
      </c>
      <c r="D135" s="38">
        <f t="shared" si="5"/>
        <v>1.8496550054472823E-2</v>
      </c>
      <c r="F135">
        <v>93218</v>
      </c>
      <c r="G135">
        <v>2047</v>
      </c>
      <c r="H135" s="38">
        <f t="shared" si="6"/>
        <v>2.1959278250981571E-2</v>
      </c>
      <c r="J135">
        <f t="shared" si="7"/>
        <v>175828</v>
      </c>
      <c r="K135">
        <f t="shared" si="8"/>
        <v>3575</v>
      </c>
      <c r="L135" s="38">
        <f t="shared" si="9"/>
        <v>2.0332370270946608E-2</v>
      </c>
    </row>
    <row r="136" spans="1:12">
      <c r="A136" t="s">
        <v>829</v>
      </c>
      <c r="B136">
        <v>82952</v>
      </c>
      <c r="C136">
        <v>1556</v>
      </c>
      <c r="D136" s="38">
        <f t="shared" si="5"/>
        <v>1.8757835856881087E-2</v>
      </c>
      <c r="F136">
        <v>91823</v>
      </c>
      <c r="G136">
        <v>2063</v>
      </c>
      <c r="H136" s="38">
        <f t="shared" si="6"/>
        <v>2.246713786306263E-2</v>
      </c>
      <c r="J136">
        <f t="shared" si="7"/>
        <v>174775</v>
      </c>
      <c r="K136">
        <f t="shared" si="8"/>
        <v>3619</v>
      </c>
      <c r="L136" s="38">
        <f t="shared" si="9"/>
        <v>2.0706622800743812E-2</v>
      </c>
    </row>
    <row r="137" spans="1:12">
      <c r="A137" t="s">
        <v>830</v>
      </c>
      <c r="B137">
        <v>82572</v>
      </c>
      <c r="C137">
        <v>1476</v>
      </c>
      <c r="D137" s="38">
        <f t="shared" si="5"/>
        <v>1.7875308821392238E-2</v>
      </c>
      <c r="F137">
        <v>91083</v>
      </c>
      <c r="G137">
        <v>2021</v>
      </c>
      <c r="H137" s="38">
        <f t="shared" si="6"/>
        <v>2.2188553297541803E-2</v>
      </c>
      <c r="J137">
        <f t="shared" si="7"/>
        <v>173655</v>
      </c>
      <c r="K137">
        <f t="shared" si="8"/>
        <v>3497</v>
      </c>
      <c r="L137" s="38">
        <f t="shared" si="9"/>
        <v>2.0137629207336385E-2</v>
      </c>
    </row>
    <row r="138" spans="1:12">
      <c r="A138" t="s">
        <v>51</v>
      </c>
      <c r="B138">
        <v>82890</v>
      </c>
      <c r="C138">
        <v>1414</v>
      </c>
      <c r="D138" s="38">
        <f t="shared" ref="D138:D201" si="10">C138/B138</f>
        <v>1.7058752563638556E-2</v>
      </c>
      <c r="F138">
        <v>90411</v>
      </c>
      <c r="G138">
        <v>1982</v>
      </c>
      <c r="H138" s="38">
        <f t="shared" ref="H138:H201" si="11">G138/F138</f>
        <v>2.1922111247525189E-2</v>
      </c>
      <c r="J138">
        <f t="shared" si="7"/>
        <v>173301</v>
      </c>
      <c r="K138">
        <f t="shared" si="8"/>
        <v>3396</v>
      </c>
      <c r="L138" s="38">
        <f t="shared" si="9"/>
        <v>1.9595963093115447E-2</v>
      </c>
    </row>
    <row r="139" spans="1:12">
      <c r="A139" t="s">
        <v>831</v>
      </c>
      <c r="B139">
        <v>82844</v>
      </c>
      <c r="C139">
        <v>1610</v>
      </c>
      <c r="D139" s="38">
        <f t="shared" si="10"/>
        <v>1.9434117135821546E-2</v>
      </c>
      <c r="F139">
        <v>92511</v>
      </c>
      <c r="G139">
        <v>2077</v>
      </c>
      <c r="H139" s="38">
        <f t="shared" si="11"/>
        <v>2.2451384159721546E-2</v>
      </c>
      <c r="J139">
        <f t="shared" ref="J139:J202" si="12">B139+F139</f>
        <v>175355</v>
      </c>
      <c r="K139">
        <f t="shared" ref="K139:K202" si="13">C139+G139</f>
        <v>3687</v>
      </c>
      <c r="L139" s="38">
        <f t="shared" ref="L139:L202" si="14">K139/J139</f>
        <v>2.1025918850332184E-2</v>
      </c>
    </row>
    <row r="140" spans="1:12">
      <c r="A140" t="s">
        <v>832</v>
      </c>
      <c r="B140">
        <v>82477</v>
      </c>
      <c r="C140">
        <v>1646</v>
      </c>
      <c r="D140" s="38">
        <f t="shared" si="10"/>
        <v>1.9957078943220533E-2</v>
      </c>
      <c r="F140">
        <v>92997</v>
      </c>
      <c r="G140">
        <v>2059</v>
      </c>
      <c r="H140" s="38">
        <f t="shared" si="11"/>
        <v>2.2140499155886749E-2</v>
      </c>
      <c r="J140">
        <f t="shared" si="12"/>
        <v>175474</v>
      </c>
      <c r="K140">
        <f t="shared" si="13"/>
        <v>3705</v>
      </c>
      <c r="L140" s="38">
        <f t="shared" si="14"/>
        <v>2.1114239146540228E-2</v>
      </c>
    </row>
    <row r="141" spans="1:12">
      <c r="A141" t="s">
        <v>52</v>
      </c>
      <c r="B141">
        <v>82090</v>
      </c>
      <c r="C141">
        <v>1616</v>
      </c>
      <c r="D141" s="38">
        <f t="shared" si="10"/>
        <v>1.968571080521379E-2</v>
      </c>
      <c r="F141">
        <v>92283</v>
      </c>
      <c r="G141">
        <v>2011</v>
      </c>
      <c r="H141" s="38">
        <f t="shared" si="11"/>
        <v>2.1791662603079655E-2</v>
      </c>
      <c r="J141">
        <f t="shared" si="12"/>
        <v>174373</v>
      </c>
      <c r="K141">
        <f t="shared" si="13"/>
        <v>3627</v>
      </c>
      <c r="L141" s="38">
        <f t="shared" si="14"/>
        <v>2.0800238569044519E-2</v>
      </c>
    </row>
    <row r="142" spans="1:12">
      <c r="A142" t="s">
        <v>833</v>
      </c>
      <c r="B142">
        <v>82466</v>
      </c>
      <c r="C142">
        <v>1668</v>
      </c>
      <c r="D142" s="38">
        <f t="shared" si="10"/>
        <v>2.0226517595130115E-2</v>
      </c>
      <c r="F142">
        <v>91274</v>
      </c>
      <c r="G142">
        <v>2073</v>
      </c>
      <c r="H142" s="38">
        <f t="shared" si="11"/>
        <v>2.2711834695532136E-2</v>
      </c>
      <c r="J142">
        <f t="shared" si="12"/>
        <v>173740</v>
      </c>
      <c r="K142">
        <f t="shared" si="13"/>
        <v>3741</v>
      </c>
      <c r="L142" s="38">
        <f t="shared" si="14"/>
        <v>2.1532174513641072E-2</v>
      </c>
    </row>
    <row r="143" spans="1:12">
      <c r="A143" t="s">
        <v>834</v>
      </c>
      <c r="B143">
        <v>82909</v>
      </c>
      <c r="C143">
        <v>1697</v>
      </c>
      <c r="D143" s="38">
        <f t="shared" si="10"/>
        <v>2.0468224197614251E-2</v>
      </c>
      <c r="F143">
        <v>90625</v>
      </c>
      <c r="G143">
        <v>2076</v>
      </c>
      <c r="H143" s="38">
        <f t="shared" si="11"/>
        <v>2.2907586206896553E-2</v>
      </c>
      <c r="J143">
        <f t="shared" si="12"/>
        <v>173534</v>
      </c>
      <c r="K143">
        <f t="shared" si="13"/>
        <v>3773</v>
      </c>
      <c r="L143" s="38">
        <f t="shared" si="14"/>
        <v>2.1742136987564397E-2</v>
      </c>
    </row>
    <row r="144" spans="1:12">
      <c r="A144" t="s">
        <v>53</v>
      </c>
      <c r="B144">
        <v>83249</v>
      </c>
      <c r="C144">
        <v>1601</v>
      </c>
      <c r="D144" s="38">
        <f t="shared" si="10"/>
        <v>1.9231462239786664E-2</v>
      </c>
      <c r="F144">
        <v>89705</v>
      </c>
      <c r="G144">
        <v>2060</v>
      </c>
      <c r="H144" s="38">
        <f t="shared" si="11"/>
        <v>2.2964160303216099E-2</v>
      </c>
      <c r="J144">
        <f t="shared" si="12"/>
        <v>172954</v>
      </c>
      <c r="K144">
        <f t="shared" si="13"/>
        <v>3661</v>
      </c>
      <c r="L144" s="38">
        <f t="shared" si="14"/>
        <v>2.1167478057749458E-2</v>
      </c>
    </row>
    <row r="145" spans="1:12">
      <c r="A145" t="s">
        <v>835</v>
      </c>
      <c r="B145">
        <v>82776</v>
      </c>
      <c r="C145">
        <v>1857</v>
      </c>
      <c r="D145" s="38">
        <f t="shared" si="10"/>
        <v>2.2434038851841115E-2</v>
      </c>
      <c r="F145">
        <v>88889</v>
      </c>
      <c r="G145">
        <v>2132</v>
      </c>
      <c r="H145" s="38">
        <f t="shared" si="11"/>
        <v>2.3984970018787476E-2</v>
      </c>
      <c r="J145">
        <f t="shared" si="12"/>
        <v>171665</v>
      </c>
      <c r="K145">
        <f t="shared" si="13"/>
        <v>3989</v>
      </c>
      <c r="L145" s="38">
        <f t="shared" si="14"/>
        <v>2.3237118806978707E-2</v>
      </c>
    </row>
    <row r="146" spans="1:12">
      <c r="A146" t="s">
        <v>836</v>
      </c>
      <c r="B146">
        <v>82510</v>
      </c>
      <c r="C146">
        <v>1844</v>
      </c>
      <c r="D146" s="38">
        <f t="shared" si="10"/>
        <v>2.2348806205308446E-2</v>
      </c>
      <c r="F146">
        <v>88011</v>
      </c>
      <c r="G146">
        <v>2107</v>
      </c>
      <c r="H146" s="38">
        <f t="shared" si="11"/>
        <v>2.3940189294520003E-2</v>
      </c>
      <c r="J146">
        <f t="shared" si="12"/>
        <v>170521</v>
      </c>
      <c r="K146">
        <f t="shared" si="13"/>
        <v>3951</v>
      </c>
      <c r="L146" s="38">
        <f t="shared" si="14"/>
        <v>2.3170166724333072E-2</v>
      </c>
    </row>
    <row r="147" spans="1:12">
      <c r="A147" t="s">
        <v>54</v>
      </c>
      <c r="B147">
        <v>82900</v>
      </c>
      <c r="C147">
        <v>1807</v>
      </c>
      <c r="D147" s="38">
        <f t="shared" si="10"/>
        <v>2.1797346200241253E-2</v>
      </c>
      <c r="F147">
        <v>86356</v>
      </c>
      <c r="G147">
        <v>2073</v>
      </c>
      <c r="H147" s="38">
        <f t="shared" si="11"/>
        <v>2.4005280466904443E-2</v>
      </c>
      <c r="J147">
        <f t="shared" si="12"/>
        <v>169256</v>
      </c>
      <c r="K147">
        <f t="shared" si="13"/>
        <v>3880</v>
      </c>
      <c r="L147" s="38">
        <f t="shared" si="14"/>
        <v>2.2923854988892566E-2</v>
      </c>
    </row>
    <row r="148" spans="1:12">
      <c r="A148" t="s">
        <v>837</v>
      </c>
      <c r="B148">
        <v>81846</v>
      </c>
      <c r="C148">
        <v>1886</v>
      </c>
      <c r="D148" s="38">
        <f t="shared" si="10"/>
        <v>2.3043276397136086E-2</v>
      </c>
      <c r="F148">
        <v>85375</v>
      </c>
      <c r="G148">
        <v>2084</v>
      </c>
      <c r="H148" s="38">
        <f t="shared" si="11"/>
        <v>2.4409956076134699E-2</v>
      </c>
      <c r="J148">
        <f t="shared" si="12"/>
        <v>167221</v>
      </c>
      <c r="K148">
        <f t="shared" si="13"/>
        <v>3970</v>
      </c>
      <c r="L148" s="38">
        <f t="shared" si="14"/>
        <v>2.3741037309907249E-2</v>
      </c>
    </row>
    <row r="149" spans="1:12">
      <c r="A149" t="s">
        <v>838</v>
      </c>
      <c r="B149">
        <v>81771</v>
      </c>
      <c r="C149">
        <v>1819</v>
      </c>
      <c r="D149" s="38">
        <f t="shared" si="10"/>
        <v>2.2245050201171564E-2</v>
      </c>
      <c r="F149">
        <v>84920</v>
      </c>
      <c r="G149">
        <v>2050</v>
      </c>
      <c r="H149" s="38">
        <f t="shared" si="11"/>
        <v>2.4140367404616111E-2</v>
      </c>
      <c r="J149">
        <f t="shared" si="12"/>
        <v>166691</v>
      </c>
      <c r="K149">
        <f t="shared" si="13"/>
        <v>3869</v>
      </c>
      <c r="L149" s="38">
        <f t="shared" si="14"/>
        <v>2.321061125075739E-2</v>
      </c>
    </row>
    <row r="150" spans="1:12">
      <c r="A150" t="s">
        <v>55</v>
      </c>
      <c r="B150">
        <v>82142</v>
      </c>
      <c r="C150">
        <v>1764</v>
      </c>
      <c r="D150" s="38">
        <f t="shared" si="10"/>
        <v>2.1475006695722044E-2</v>
      </c>
      <c r="F150">
        <v>84549</v>
      </c>
      <c r="G150">
        <v>1995</v>
      </c>
      <c r="H150" s="38">
        <f t="shared" si="11"/>
        <v>2.3595784692899975E-2</v>
      </c>
      <c r="J150">
        <f t="shared" si="12"/>
        <v>166691</v>
      </c>
      <c r="K150">
        <f t="shared" si="13"/>
        <v>3759</v>
      </c>
      <c r="L150" s="38">
        <f t="shared" si="14"/>
        <v>2.2550707596690884E-2</v>
      </c>
    </row>
    <row r="151" spans="1:12">
      <c r="A151" t="s">
        <v>839</v>
      </c>
      <c r="B151">
        <v>79444</v>
      </c>
      <c r="C151">
        <v>1931</v>
      </c>
      <c r="D151" s="38">
        <f t="shared" si="10"/>
        <v>2.4306429686319922E-2</v>
      </c>
      <c r="F151">
        <v>85317</v>
      </c>
      <c r="G151">
        <v>2088</v>
      </c>
      <c r="H151" s="38">
        <f t="shared" si="11"/>
        <v>2.4473434368297058E-2</v>
      </c>
      <c r="J151">
        <f t="shared" si="12"/>
        <v>164761</v>
      </c>
      <c r="K151">
        <f t="shared" si="13"/>
        <v>4019</v>
      </c>
      <c r="L151" s="38">
        <f t="shared" si="14"/>
        <v>2.4392908515971621E-2</v>
      </c>
    </row>
    <row r="152" spans="1:12">
      <c r="A152" t="s">
        <v>840</v>
      </c>
      <c r="B152">
        <v>78773</v>
      </c>
      <c r="C152">
        <v>1889</v>
      </c>
      <c r="D152" s="38">
        <f t="shared" si="10"/>
        <v>2.3980297817780202E-2</v>
      </c>
      <c r="F152">
        <v>86921</v>
      </c>
      <c r="G152">
        <v>2077</v>
      </c>
      <c r="H152" s="38">
        <f t="shared" si="11"/>
        <v>2.3895261214206005E-2</v>
      </c>
      <c r="J152">
        <f t="shared" si="12"/>
        <v>165694</v>
      </c>
      <c r="K152">
        <f t="shared" si="13"/>
        <v>3966</v>
      </c>
      <c r="L152" s="38">
        <f t="shared" si="14"/>
        <v>2.3935688679131411E-2</v>
      </c>
    </row>
    <row r="153" spans="1:12">
      <c r="A153" t="s">
        <v>56</v>
      </c>
      <c r="B153">
        <v>79234</v>
      </c>
      <c r="C153">
        <v>1921</v>
      </c>
      <c r="D153" s="38">
        <f t="shared" si="10"/>
        <v>2.4244642451472852E-2</v>
      </c>
      <c r="F153">
        <v>86933</v>
      </c>
      <c r="G153">
        <v>2056</v>
      </c>
      <c r="H153" s="38">
        <f t="shared" si="11"/>
        <v>2.3650397432505493E-2</v>
      </c>
      <c r="J153">
        <f t="shared" si="12"/>
        <v>166167</v>
      </c>
      <c r="K153">
        <f t="shared" si="13"/>
        <v>3977</v>
      </c>
      <c r="L153" s="38">
        <f t="shared" si="14"/>
        <v>2.3933753392671227E-2</v>
      </c>
    </row>
    <row r="154" spans="1:12">
      <c r="A154" t="s">
        <v>841</v>
      </c>
      <c r="B154">
        <v>78602</v>
      </c>
      <c r="C154">
        <v>2000</v>
      </c>
      <c r="D154" s="38">
        <f t="shared" si="10"/>
        <v>2.5444645174423044E-2</v>
      </c>
      <c r="F154">
        <v>86829</v>
      </c>
      <c r="G154">
        <v>2072</v>
      </c>
      <c r="H154" s="38">
        <f t="shared" si="11"/>
        <v>2.3862995082288174E-2</v>
      </c>
      <c r="J154">
        <f t="shared" si="12"/>
        <v>165431</v>
      </c>
      <c r="K154">
        <f t="shared" si="13"/>
        <v>4072</v>
      </c>
      <c r="L154" s="38">
        <f t="shared" si="14"/>
        <v>2.4614491842520448E-2</v>
      </c>
    </row>
    <row r="155" spans="1:12">
      <c r="A155" t="s">
        <v>842</v>
      </c>
      <c r="B155">
        <v>78754</v>
      </c>
      <c r="C155">
        <v>1969</v>
      </c>
      <c r="D155" s="38">
        <f t="shared" si="10"/>
        <v>2.5001904665159867E-2</v>
      </c>
      <c r="F155">
        <v>86218</v>
      </c>
      <c r="G155">
        <v>2040</v>
      </c>
      <c r="H155" s="38">
        <f t="shared" si="11"/>
        <v>2.3660952469321952E-2</v>
      </c>
      <c r="J155">
        <f t="shared" si="12"/>
        <v>164972</v>
      </c>
      <c r="K155">
        <f t="shared" si="13"/>
        <v>4009</v>
      </c>
      <c r="L155" s="38">
        <f t="shared" si="14"/>
        <v>2.4301093518900176E-2</v>
      </c>
    </row>
    <row r="156" spans="1:12">
      <c r="A156" t="s">
        <v>57</v>
      </c>
      <c r="B156">
        <v>79352</v>
      </c>
      <c r="C156">
        <v>1980</v>
      </c>
      <c r="D156" s="38">
        <f t="shared" si="10"/>
        <v>2.4952112108075412E-2</v>
      </c>
      <c r="F156">
        <v>86284</v>
      </c>
      <c r="G156">
        <v>2009</v>
      </c>
      <c r="H156" s="38">
        <f t="shared" si="11"/>
        <v>2.3283575170367624E-2</v>
      </c>
      <c r="J156">
        <f t="shared" si="12"/>
        <v>165636</v>
      </c>
      <c r="K156">
        <f t="shared" si="13"/>
        <v>3989</v>
      </c>
      <c r="L156" s="38">
        <f t="shared" si="14"/>
        <v>2.4082928831896448E-2</v>
      </c>
    </row>
    <row r="157" spans="1:12">
      <c r="A157" t="s">
        <v>843</v>
      </c>
      <c r="B157">
        <v>78971</v>
      </c>
      <c r="C157">
        <v>2048</v>
      </c>
      <c r="D157" s="38">
        <f t="shared" si="10"/>
        <v>2.5933570551215004E-2</v>
      </c>
      <c r="F157">
        <v>85287</v>
      </c>
      <c r="G157">
        <v>1947</v>
      </c>
      <c r="H157" s="38">
        <f t="shared" si="11"/>
        <v>2.282880157585564E-2</v>
      </c>
      <c r="J157">
        <f t="shared" si="12"/>
        <v>164258</v>
      </c>
      <c r="K157">
        <f t="shared" si="13"/>
        <v>3995</v>
      </c>
      <c r="L157" s="38">
        <f t="shared" si="14"/>
        <v>2.4321494234679591E-2</v>
      </c>
    </row>
    <row r="158" spans="1:12">
      <c r="A158" t="s">
        <v>844</v>
      </c>
      <c r="B158">
        <v>78668</v>
      </c>
      <c r="C158">
        <v>2063</v>
      </c>
      <c r="D158" s="38">
        <f t="shared" si="10"/>
        <v>2.6224131794376368E-2</v>
      </c>
      <c r="F158">
        <v>84690</v>
      </c>
      <c r="G158">
        <v>1908</v>
      </c>
      <c r="H158" s="38">
        <f t="shared" si="11"/>
        <v>2.2529224229543038E-2</v>
      </c>
      <c r="J158">
        <f t="shared" si="12"/>
        <v>163358</v>
      </c>
      <c r="K158">
        <f t="shared" si="13"/>
        <v>3971</v>
      </c>
      <c r="L158" s="38">
        <f t="shared" si="14"/>
        <v>2.430857380722095E-2</v>
      </c>
    </row>
    <row r="159" spans="1:12">
      <c r="A159" t="s">
        <v>58</v>
      </c>
      <c r="B159">
        <v>78320</v>
      </c>
      <c r="C159">
        <v>1931</v>
      </c>
      <c r="D159" s="38">
        <f t="shared" si="10"/>
        <v>2.4655260469867213E-2</v>
      </c>
      <c r="F159">
        <v>84271</v>
      </c>
      <c r="G159">
        <v>1902</v>
      </c>
      <c r="H159" s="38">
        <f t="shared" si="11"/>
        <v>2.25700418886687E-2</v>
      </c>
      <c r="J159">
        <f t="shared" si="12"/>
        <v>162591</v>
      </c>
      <c r="K159">
        <f t="shared" si="13"/>
        <v>3833</v>
      </c>
      <c r="L159" s="38">
        <f t="shared" si="14"/>
        <v>2.357449059296025E-2</v>
      </c>
    </row>
    <row r="160" spans="1:12">
      <c r="A160" t="s">
        <v>845</v>
      </c>
      <c r="B160">
        <v>77983</v>
      </c>
      <c r="C160">
        <v>1941</v>
      </c>
      <c r="D160" s="38">
        <f t="shared" si="10"/>
        <v>2.4890040136952927E-2</v>
      </c>
      <c r="F160">
        <v>83710</v>
      </c>
      <c r="G160">
        <v>1868</v>
      </c>
      <c r="H160" s="38">
        <f t="shared" si="11"/>
        <v>2.2315135587146099E-2</v>
      </c>
      <c r="J160">
        <f t="shared" si="12"/>
        <v>161693</v>
      </c>
      <c r="K160">
        <f t="shared" si="13"/>
        <v>3809</v>
      </c>
      <c r="L160" s="38">
        <f t="shared" si="14"/>
        <v>2.3556987624696185E-2</v>
      </c>
    </row>
    <row r="161" spans="1:12">
      <c r="A161" t="s">
        <v>846</v>
      </c>
      <c r="B161">
        <v>77113</v>
      </c>
      <c r="C161">
        <v>1983</v>
      </c>
      <c r="D161" s="38">
        <f t="shared" si="10"/>
        <v>2.5715508409736361E-2</v>
      </c>
      <c r="F161">
        <v>83779</v>
      </c>
      <c r="G161">
        <v>1818</v>
      </c>
      <c r="H161" s="38">
        <f t="shared" si="11"/>
        <v>2.1699948674488833E-2</v>
      </c>
      <c r="J161">
        <f t="shared" si="12"/>
        <v>160892</v>
      </c>
      <c r="K161">
        <f t="shared" si="13"/>
        <v>3801</v>
      </c>
      <c r="L161" s="38">
        <f t="shared" si="14"/>
        <v>2.3624543171817121E-2</v>
      </c>
    </row>
    <row r="162" spans="1:12">
      <c r="A162" t="s">
        <v>59</v>
      </c>
      <c r="B162">
        <v>77930</v>
      </c>
      <c r="C162">
        <v>1841</v>
      </c>
      <c r="D162" s="38">
        <f t="shared" si="10"/>
        <v>2.3623764917233416E-2</v>
      </c>
      <c r="F162">
        <v>83244</v>
      </c>
      <c r="G162">
        <v>1714</v>
      </c>
      <c r="H162" s="38">
        <f t="shared" si="11"/>
        <v>2.0590072557781943E-2</v>
      </c>
      <c r="J162">
        <f t="shared" si="12"/>
        <v>161174</v>
      </c>
      <c r="K162">
        <f t="shared" si="13"/>
        <v>3555</v>
      </c>
      <c r="L162" s="38">
        <f t="shared" si="14"/>
        <v>2.2056907441646914E-2</v>
      </c>
    </row>
    <row r="163" spans="1:12">
      <c r="A163" t="s">
        <v>847</v>
      </c>
      <c r="B163">
        <v>75703</v>
      </c>
      <c r="C163">
        <v>1931</v>
      </c>
      <c r="D163" s="38">
        <f t="shared" si="10"/>
        <v>2.5507575657503667E-2</v>
      </c>
      <c r="F163">
        <v>83487</v>
      </c>
      <c r="G163">
        <v>1813</v>
      </c>
      <c r="H163" s="38">
        <f t="shared" si="11"/>
        <v>2.1715955777546203E-2</v>
      </c>
      <c r="J163">
        <f t="shared" si="12"/>
        <v>159190</v>
      </c>
      <c r="K163">
        <f t="shared" si="13"/>
        <v>3744</v>
      </c>
      <c r="L163" s="38">
        <f t="shared" si="14"/>
        <v>2.3519065267918839E-2</v>
      </c>
    </row>
    <row r="164" spans="1:12">
      <c r="A164" t="s">
        <v>848</v>
      </c>
      <c r="B164">
        <v>74992</v>
      </c>
      <c r="C164">
        <v>1854</v>
      </c>
      <c r="D164" s="38">
        <f t="shared" si="10"/>
        <v>2.4722637081288672E-2</v>
      </c>
      <c r="F164">
        <v>83146</v>
      </c>
      <c r="G164">
        <v>1791</v>
      </c>
      <c r="H164" s="38">
        <f t="shared" si="11"/>
        <v>2.1540422870613137E-2</v>
      </c>
      <c r="J164">
        <f t="shared" si="12"/>
        <v>158138</v>
      </c>
      <c r="K164">
        <f t="shared" si="13"/>
        <v>3645</v>
      </c>
      <c r="L164" s="38">
        <f t="shared" si="14"/>
        <v>2.3049488421505268E-2</v>
      </c>
    </row>
    <row r="165" spans="1:12">
      <c r="A165" t="s">
        <v>60</v>
      </c>
      <c r="B165">
        <v>75011</v>
      </c>
      <c r="C165">
        <v>1857</v>
      </c>
      <c r="D165" s="38">
        <f t="shared" si="10"/>
        <v>2.4756369065870341E-2</v>
      </c>
      <c r="F165">
        <v>82443</v>
      </c>
      <c r="G165">
        <v>1754</v>
      </c>
      <c r="H165" s="38">
        <f t="shared" si="11"/>
        <v>2.1275305362492874E-2</v>
      </c>
      <c r="J165">
        <f t="shared" si="12"/>
        <v>157454</v>
      </c>
      <c r="K165">
        <f t="shared" si="13"/>
        <v>3611</v>
      </c>
      <c r="L165" s="38">
        <f t="shared" si="14"/>
        <v>2.2933682218298678E-2</v>
      </c>
    </row>
    <row r="166" spans="1:12">
      <c r="A166" t="s">
        <v>849</v>
      </c>
      <c r="B166">
        <v>74461</v>
      </c>
      <c r="C166">
        <v>1837</v>
      </c>
      <c r="D166" s="38">
        <f t="shared" si="10"/>
        <v>2.4670632948791984E-2</v>
      </c>
      <c r="F166">
        <v>81327</v>
      </c>
      <c r="G166">
        <v>1754</v>
      </c>
      <c r="H166" s="38">
        <f t="shared" si="11"/>
        <v>2.1567253187748225E-2</v>
      </c>
      <c r="J166">
        <f t="shared" si="12"/>
        <v>155788</v>
      </c>
      <c r="K166">
        <f t="shared" si="13"/>
        <v>3591</v>
      </c>
      <c r="L166" s="38">
        <f t="shared" si="14"/>
        <v>2.3050555883636737E-2</v>
      </c>
    </row>
    <row r="167" spans="1:12">
      <c r="A167" t="s">
        <v>850</v>
      </c>
      <c r="B167">
        <v>74835</v>
      </c>
      <c r="C167">
        <v>1860</v>
      </c>
      <c r="D167" s="38">
        <f t="shared" si="10"/>
        <v>2.4854680296652637E-2</v>
      </c>
      <c r="F167">
        <v>80521</v>
      </c>
      <c r="G167">
        <v>1722</v>
      </c>
      <c r="H167" s="38">
        <f t="shared" si="11"/>
        <v>2.1385725462922715E-2</v>
      </c>
      <c r="J167">
        <f t="shared" si="12"/>
        <v>155356</v>
      </c>
      <c r="K167">
        <f t="shared" si="13"/>
        <v>3582</v>
      </c>
      <c r="L167" s="38">
        <f t="shared" si="14"/>
        <v>2.3056721336800638E-2</v>
      </c>
    </row>
    <row r="168" spans="1:12">
      <c r="A168" t="s">
        <v>61</v>
      </c>
      <c r="B168">
        <v>74681</v>
      </c>
      <c r="C168">
        <v>1805</v>
      </c>
      <c r="D168" s="38">
        <f t="shared" si="10"/>
        <v>2.4169467468298497E-2</v>
      </c>
      <c r="F168">
        <v>79621</v>
      </c>
      <c r="G168">
        <v>1641</v>
      </c>
      <c r="H168" s="38">
        <f t="shared" si="11"/>
        <v>2.0610140540812099E-2</v>
      </c>
      <c r="J168">
        <f t="shared" si="12"/>
        <v>154302</v>
      </c>
      <c r="K168">
        <f t="shared" si="13"/>
        <v>3446</v>
      </c>
      <c r="L168" s="38">
        <f t="shared" si="14"/>
        <v>2.2332827831136343E-2</v>
      </c>
    </row>
    <row r="169" spans="1:12">
      <c r="A169" t="s">
        <v>851</v>
      </c>
      <c r="B169">
        <v>73466</v>
      </c>
      <c r="C169">
        <v>1798</v>
      </c>
      <c r="D169" s="38">
        <f t="shared" si="10"/>
        <v>2.4473906296790353E-2</v>
      </c>
      <c r="F169">
        <v>79304</v>
      </c>
      <c r="G169">
        <v>1666</v>
      </c>
      <c r="H169" s="38">
        <f t="shared" si="11"/>
        <v>2.1007767577927973E-2</v>
      </c>
      <c r="J169">
        <f t="shared" si="12"/>
        <v>152770</v>
      </c>
      <c r="K169">
        <f t="shared" si="13"/>
        <v>3464</v>
      </c>
      <c r="L169" s="38">
        <f t="shared" si="14"/>
        <v>2.2674608889179812E-2</v>
      </c>
    </row>
    <row r="170" spans="1:12">
      <c r="A170" t="s">
        <v>852</v>
      </c>
      <c r="B170">
        <v>73295</v>
      </c>
      <c r="C170">
        <v>1852</v>
      </c>
      <c r="D170" s="38">
        <f t="shared" si="10"/>
        <v>2.5267753598471929E-2</v>
      </c>
      <c r="F170">
        <v>78550</v>
      </c>
      <c r="G170">
        <v>1677</v>
      </c>
      <c r="H170" s="38">
        <f t="shared" si="11"/>
        <v>2.1349458943348186E-2</v>
      </c>
      <c r="J170">
        <f t="shared" si="12"/>
        <v>151845</v>
      </c>
      <c r="K170">
        <f t="shared" si="13"/>
        <v>3529</v>
      </c>
      <c r="L170" s="38">
        <f t="shared" si="14"/>
        <v>2.3240804768020019E-2</v>
      </c>
    </row>
    <row r="171" spans="1:12">
      <c r="A171" t="s">
        <v>62</v>
      </c>
      <c r="B171">
        <v>72773</v>
      </c>
      <c r="C171">
        <v>1789</v>
      </c>
      <c r="D171" s="38">
        <f t="shared" si="10"/>
        <v>2.4583293254366319E-2</v>
      </c>
      <c r="F171">
        <v>77920</v>
      </c>
      <c r="G171">
        <v>1622</v>
      </c>
      <c r="H171" s="38">
        <f t="shared" si="11"/>
        <v>2.0816221765913759E-2</v>
      </c>
      <c r="J171">
        <f t="shared" si="12"/>
        <v>150693</v>
      </c>
      <c r="K171">
        <f t="shared" si="13"/>
        <v>3411</v>
      </c>
      <c r="L171" s="38">
        <f t="shared" si="14"/>
        <v>2.2635424339551274E-2</v>
      </c>
    </row>
    <row r="172" spans="1:12">
      <c r="A172" t="s">
        <v>853</v>
      </c>
      <c r="B172">
        <v>72157</v>
      </c>
      <c r="C172">
        <v>1872</v>
      </c>
      <c r="D172" s="38">
        <f t="shared" si="10"/>
        <v>2.5943428911955873E-2</v>
      </c>
      <c r="F172">
        <v>76792</v>
      </c>
      <c r="G172">
        <v>1625</v>
      </c>
      <c r="H172" s="38">
        <f t="shared" si="11"/>
        <v>2.1161058443587875E-2</v>
      </c>
      <c r="J172">
        <f t="shared" si="12"/>
        <v>148949</v>
      </c>
      <c r="K172">
        <f t="shared" si="13"/>
        <v>3497</v>
      </c>
      <c r="L172" s="38">
        <f t="shared" si="14"/>
        <v>2.3477834695096979E-2</v>
      </c>
    </row>
    <row r="173" spans="1:12">
      <c r="A173" t="s">
        <v>854</v>
      </c>
      <c r="B173">
        <v>71784</v>
      </c>
      <c r="C173">
        <v>1830</v>
      </c>
      <c r="D173" s="38">
        <f t="shared" si="10"/>
        <v>2.5493146104981611E-2</v>
      </c>
      <c r="F173">
        <v>76025</v>
      </c>
      <c r="G173">
        <v>1568</v>
      </c>
      <c r="H173" s="38">
        <f t="shared" si="11"/>
        <v>2.062479447550148E-2</v>
      </c>
      <c r="J173">
        <f t="shared" si="12"/>
        <v>147809</v>
      </c>
      <c r="K173">
        <f t="shared" si="13"/>
        <v>3398</v>
      </c>
      <c r="L173" s="38">
        <f t="shared" si="14"/>
        <v>2.2989127860955694E-2</v>
      </c>
    </row>
    <row r="174" spans="1:12">
      <c r="A174" t="s">
        <v>63</v>
      </c>
      <c r="B174">
        <v>71430</v>
      </c>
      <c r="C174">
        <v>1689</v>
      </c>
      <c r="D174" s="38">
        <f t="shared" si="10"/>
        <v>2.3645527089458211E-2</v>
      </c>
      <c r="F174">
        <v>75950</v>
      </c>
      <c r="G174">
        <v>1499</v>
      </c>
      <c r="H174" s="38">
        <f t="shared" si="11"/>
        <v>1.9736668861092824E-2</v>
      </c>
      <c r="J174">
        <f t="shared" si="12"/>
        <v>147380</v>
      </c>
      <c r="K174">
        <f t="shared" si="13"/>
        <v>3188</v>
      </c>
      <c r="L174" s="38">
        <f t="shared" si="14"/>
        <v>2.1631157551906637E-2</v>
      </c>
    </row>
    <row r="175" spans="1:12">
      <c r="A175" t="s">
        <v>855</v>
      </c>
      <c r="B175">
        <v>70936</v>
      </c>
      <c r="C175">
        <v>1773</v>
      </c>
      <c r="D175" s="38">
        <f t="shared" si="10"/>
        <v>2.4994361114243826E-2</v>
      </c>
      <c r="F175">
        <v>75676</v>
      </c>
      <c r="G175">
        <v>1530</v>
      </c>
      <c r="H175" s="38">
        <f t="shared" si="11"/>
        <v>2.0217770495269308E-2</v>
      </c>
      <c r="J175">
        <f t="shared" si="12"/>
        <v>146612</v>
      </c>
      <c r="K175">
        <f t="shared" si="13"/>
        <v>3303</v>
      </c>
      <c r="L175" s="38">
        <f t="shared" si="14"/>
        <v>2.2528851662892532E-2</v>
      </c>
    </row>
    <row r="176" spans="1:12">
      <c r="A176" t="s">
        <v>856</v>
      </c>
      <c r="B176">
        <v>70396</v>
      </c>
      <c r="C176">
        <v>1742</v>
      </c>
      <c r="D176" s="38">
        <f t="shared" si="10"/>
        <v>2.4745724188874368E-2</v>
      </c>
      <c r="F176">
        <v>75143</v>
      </c>
      <c r="G176">
        <v>1506</v>
      </c>
      <c r="H176" s="38">
        <f t="shared" si="11"/>
        <v>2.0041786992800393E-2</v>
      </c>
      <c r="J176">
        <f t="shared" si="12"/>
        <v>145539</v>
      </c>
      <c r="K176">
        <f t="shared" si="13"/>
        <v>3248</v>
      </c>
      <c r="L176" s="38">
        <f t="shared" si="14"/>
        <v>2.2317042167391558E-2</v>
      </c>
    </row>
    <row r="177" spans="1:12">
      <c r="A177" t="s">
        <v>64</v>
      </c>
      <c r="B177">
        <v>70367</v>
      </c>
      <c r="C177">
        <v>1774</v>
      </c>
      <c r="D177" s="38">
        <f t="shared" si="10"/>
        <v>2.5210681143149487E-2</v>
      </c>
      <c r="F177">
        <v>74294</v>
      </c>
      <c r="G177">
        <v>1445</v>
      </c>
      <c r="H177" s="38">
        <f t="shared" si="11"/>
        <v>1.944975368132016E-2</v>
      </c>
      <c r="J177">
        <f t="shared" si="12"/>
        <v>144661</v>
      </c>
      <c r="K177">
        <f t="shared" si="13"/>
        <v>3219</v>
      </c>
      <c r="L177" s="38">
        <f t="shared" si="14"/>
        <v>2.225202369678075E-2</v>
      </c>
    </row>
    <row r="178" spans="1:12">
      <c r="A178" t="s">
        <v>857</v>
      </c>
      <c r="B178">
        <v>69125</v>
      </c>
      <c r="C178">
        <v>1739</v>
      </c>
      <c r="D178" s="38">
        <f t="shared" si="10"/>
        <v>2.5157323688969259E-2</v>
      </c>
      <c r="F178">
        <v>73768</v>
      </c>
      <c r="G178">
        <v>1376</v>
      </c>
      <c r="H178" s="38">
        <f t="shared" si="11"/>
        <v>1.8653074503849908E-2</v>
      </c>
      <c r="J178">
        <f t="shared" si="12"/>
        <v>142893</v>
      </c>
      <c r="K178">
        <f t="shared" si="13"/>
        <v>3115</v>
      </c>
      <c r="L178" s="38">
        <f t="shared" si="14"/>
        <v>2.1799528318392082E-2</v>
      </c>
    </row>
    <row r="179" spans="1:12">
      <c r="A179" t="s">
        <v>858</v>
      </c>
      <c r="B179">
        <v>68560</v>
      </c>
      <c r="C179">
        <v>1745</v>
      </c>
      <c r="D179" s="38">
        <f t="shared" si="10"/>
        <v>2.5452158693115519E-2</v>
      </c>
      <c r="F179">
        <v>73171</v>
      </c>
      <c r="G179">
        <v>1356</v>
      </c>
      <c r="H179" s="38">
        <f t="shared" si="11"/>
        <v>1.8531932049582485E-2</v>
      </c>
      <c r="J179">
        <f t="shared" si="12"/>
        <v>141731</v>
      </c>
      <c r="K179">
        <f t="shared" si="13"/>
        <v>3101</v>
      </c>
      <c r="L179" s="38">
        <f t="shared" si="14"/>
        <v>2.1879475908587395E-2</v>
      </c>
    </row>
    <row r="180" spans="1:12">
      <c r="A180" t="s">
        <v>65</v>
      </c>
      <c r="B180">
        <v>68272</v>
      </c>
      <c r="C180">
        <v>1755</v>
      </c>
      <c r="D180" s="38">
        <f t="shared" si="10"/>
        <v>2.5705999531286619E-2</v>
      </c>
      <c r="F180">
        <v>72173</v>
      </c>
      <c r="G180">
        <v>1348</v>
      </c>
      <c r="H180" s="38">
        <f t="shared" si="11"/>
        <v>1.8677344713396975E-2</v>
      </c>
      <c r="J180">
        <f t="shared" si="12"/>
        <v>140445</v>
      </c>
      <c r="K180">
        <f t="shared" si="13"/>
        <v>3103</v>
      </c>
      <c r="L180" s="38">
        <f t="shared" si="14"/>
        <v>2.2094058172238244E-2</v>
      </c>
    </row>
    <row r="181" spans="1:12">
      <c r="A181" t="s">
        <v>859</v>
      </c>
      <c r="B181">
        <v>66425</v>
      </c>
      <c r="C181">
        <v>1682</v>
      </c>
      <c r="D181" s="38">
        <f t="shared" si="10"/>
        <v>2.5321791494166353E-2</v>
      </c>
      <c r="F181">
        <v>71287</v>
      </c>
      <c r="G181">
        <v>1326</v>
      </c>
      <c r="H181" s="38">
        <f t="shared" si="11"/>
        <v>1.8600866918231936E-2</v>
      </c>
      <c r="J181">
        <f t="shared" si="12"/>
        <v>137712</v>
      </c>
      <c r="K181">
        <f t="shared" si="13"/>
        <v>3008</v>
      </c>
      <c r="L181" s="38">
        <f t="shared" si="14"/>
        <v>2.1842686185662832E-2</v>
      </c>
    </row>
    <row r="182" spans="1:12">
      <c r="A182" t="s">
        <v>860</v>
      </c>
      <c r="B182">
        <v>65674</v>
      </c>
      <c r="C182">
        <v>1749</v>
      </c>
      <c r="D182" s="38">
        <f t="shared" si="10"/>
        <v>2.6631543685476749E-2</v>
      </c>
      <c r="F182">
        <v>70861</v>
      </c>
      <c r="G182">
        <v>1327</v>
      </c>
      <c r="H182" s="38">
        <f t="shared" si="11"/>
        <v>1.8726803178052809E-2</v>
      </c>
      <c r="J182">
        <f t="shared" si="12"/>
        <v>136535</v>
      </c>
      <c r="K182">
        <f t="shared" si="13"/>
        <v>3076</v>
      </c>
      <c r="L182" s="38">
        <f t="shared" si="14"/>
        <v>2.2529021862526092E-2</v>
      </c>
    </row>
    <row r="183" spans="1:12">
      <c r="A183" t="s">
        <v>66</v>
      </c>
      <c r="B183">
        <v>65269</v>
      </c>
      <c r="C183">
        <v>1748</v>
      </c>
      <c r="D183" s="38">
        <f t="shared" si="10"/>
        <v>2.678147359389603E-2</v>
      </c>
      <c r="F183">
        <v>69890</v>
      </c>
      <c r="G183">
        <v>1291</v>
      </c>
      <c r="H183" s="38">
        <f t="shared" si="11"/>
        <v>1.847188438975533E-2</v>
      </c>
      <c r="J183">
        <f t="shared" si="12"/>
        <v>135159</v>
      </c>
      <c r="K183">
        <f t="shared" si="13"/>
        <v>3039</v>
      </c>
      <c r="L183" s="38">
        <f t="shared" si="14"/>
        <v>2.2484629214480724E-2</v>
      </c>
    </row>
    <row r="184" spans="1:12">
      <c r="A184" t="s">
        <v>861</v>
      </c>
      <c r="B184">
        <v>63016</v>
      </c>
      <c r="C184">
        <v>1784</v>
      </c>
      <c r="D184" s="38">
        <f t="shared" si="10"/>
        <v>2.8310270407515551E-2</v>
      </c>
      <c r="F184">
        <v>69027</v>
      </c>
      <c r="G184">
        <v>1320</v>
      </c>
      <c r="H184" s="38">
        <f t="shared" si="11"/>
        <v>1.9122951888391498E-2</v>
      </c>
      <c r="J184">
        <f t="shared" si="12"/>
        <v>132043</v>
      </c>
      <c r="K184">
        <f t="shared" si="13"/>
        <v>3104</v>
      </c>
      <c r="L184" s="38">
        <f t="shared" si="14"/>
        <v>2.3507493770968547E-2</v>
      </c>
    </row>
    <row r="185" spans="1:12">
      <c r="A185" t="s">
        <v>862</v>
      </c>
      <c r="B185">
        <v>62002</v>
      </c>
      <c r="C185">
        <v>1605</v>
      </c>
      <c r="D185" s="38">
        <f t="shared" si="10"/>
        <v>2.5886261733492469E-2</v>
      </c>
      <c r="F185">
        <v>68807</v>
      </c>
      <c r="G185">
        <v>1280</v>
      </c>
      <c r="H185" s="38">
        <f t="shared" si="11"/>
        <v>1.8602758440274973E-2</v>
      </c>
      <c r="J185">
        <f t="shared" si="12"/>
        <v>130809</v>
      </c>
      <c r="K185">
        <f t="shared" si="13"/>
        <v>2885</v>
      </c>
      <c r="L185" s="38">
        <f t="shared" si="14"/>
        <v>2.2055057373728107E-2</v>
      </c>
    </row>
    <row r="186" spans="1:12">
      <c r="A186" t="s">
        <v>67</v>
      </c>
      <c r="B186">
        <v>61345</v>
      </c>
      <c r="C186">
        <v>1517</v>
      </c>
      <c r="D186" s="38">
        <f t="shared" si="10"/>
        <v>2.4728991767870242E-2</v>
      </c>
      <c r="F186">
        <v>68813</v>
      </c>
      <c r="G186">
        <v>1263</v>
      </c>
      <c r="H186" s="38">
        <f t="shared" si="11"/>
        <v>1.8354090070190225E-2</v>
      </c>
      <c r="J186">
        <f t="shared" si="12"/>
        <v>130158</v>
      </c>
      <c r="K186">
        <f t="shared" si="13"/>
        <v>2780</v>
      </c>
      <c r="L186" s="38">
        <f t="shared" si="14"/>
        <v>2.1358656402218842E-2</v>
      </c>
    </row>
    <row r="187" spans="1:12">
      <c r="A187" t="s">
        <v>863</v>
      </c>
      <c r="B187">
        <v>60467</v>
      </c>
      <c r="C187">
        <v>1578</v>
      </c>
      <c r="D187" s="38">
        <f t="shared" si="10"/>
        <v>2.6096879289529827E-2</v>
      </c>
      <c r="F187">
        <v>66921</v>
      </c>
      <c r="G187">
        <v>1278</v>
      </c>
      <c r="H187" s="38">
        <f t="shared" si="11"/>
        <v>1.9097144394136369E-2</v>
      </c>
      <c r="J187">
        <f t="shared" si="12"/>
        <v>127388</v>
      </c>
      <c r="K187">
        <f t="shared" si="13"/>
        <v>2856</v>
      </c>
      <c r="L187" s="38">
        <f t="shared" si="14"/>
        <v>2.2419694162715484E-2</v>
      </c>
    </row>
    <row r="188" spans="1:12">
      <c r="A188" t="s">
        <v>864</v>
      </c>
      <c r="B188">
        <v>60160</v>
      </c>
      <c r="C188">
        <v>1585</v>
      </c>
      <c r="D188" s="38">
        <f t="shared" si="10"/>
        <v>2.6346409574468085E-2</v>
      </c>
      <c r="F188">
        <v>66048</v>
      </c>
      <c r="G188">
        <v>1260</v>
      </c>
      <c r="H188" s="38">
        <f t="shared" si="11"/>
        <v>1.9077034883720929E-2</v>
      </c>
      <c r="J188">
        <f t="shared" si="12"/>
        <v>126208</v>
      </c>
      <c r="K188">
        <f t="shared" si="13"/>
        <v>2845</v>
      </c>
      <c r="L188" s="38">
        <f t="shared" si="14"/>
        <v>2.2542152636916835E-2</v>
      </c>
    </row>
    <row r="189" spans="1:12">
      <c r="A189" t="s">
        <v>68</v>
      </c>
      <c r="B189">
        <v>58515</v>
      </c>
      <c r="C189">
        <v>1546</v>
      </c>
      <c r="D189" s="38">
        <f t="shared" si="10"/>
        <v>2.6420575920704095E-2</v>
      </c>
      <c r="F189">
        <v>64745</v>
      </c>
      <c r="G189">
        <v>1245</v>
      </c>
      <c r="H189" s="38">
        <f t="shared" si="11"/>
        <v>1.9229284114603444E-2</v>
      </c>
      <c r="J189">
        <f t="shared" si="12"/>
        <v>123260</v>
      </c>
      <c r="K189">
        <f t="shared" si="13"/>
        <v>2791</v>
      </c>
      <c r="L189" s="38">
        <f t="shared" si="14"/>
        <v>2.2643193250040564E-2</v>
      </c>
    </row>
    <row r="190" spans="1:12">
      <c r="A190" t="s">
        <v>865</v>
      </c>
      <c r="B190">
        <v>57219</v>
      </c>
      <c r="C190">
        <v>1536</v>
      </c>
      <c r="D190" s="38">
        <f t="shared" si="10"/>
        <v>2.6844230063440465E-2</v>
      </c>
      <c r="F190">
        <v>63882</v>
      </c>
      <c r="G190">
        <v>1242</v>
      </c>
      <c r="H190" s="38">
        <f t="shared" si="11"/>
        <v>1.944209636517329E-2</v>
      </c>
      <c r="J190">
        <f t="shared" si="12"/>
        <v>121101</v>
      </c>
      <c r="K190">
        <f t="shared" si="13"/>
        <v>2778</v>
      </c>
      <c r="L190" s="38">
        <f t="shared" si="14"/>
        <v>2.2939529813956944E-2</v>
      </c>
    </row>
    <row r="191" spans="1:12">
      <c r="A191" t="s">
        <v>866</v>
      </c>
      <c r="B191">
        <v>56737</v>
      </c>
      <c r="C191">
        <v>1573</v>
      </c>
      <c r="D191" s="38">
        <f t="shared" si="10"/>
        <v>2.7724412640781147E-2</v>
      </c>
      <c r="F191">
        <v>62876</v>
      </c>
      <c r="G191">
        <v>1228</v>
      </c>
      <c r="H191" s="38">
        <f t="shared" si="11"/>
        <v>1.953050448501813E-2</v>
      </c>
      <c r="J191">
        <f t="shared" si="12"/>
        <v>119613</v>
      </c>
      <c r="K191">
        <f t="shared" si="13"/>
        <v>2801</v>
      </c>
      <c r="L191" s="38">
        <f t="shared" si="14"/>
        <v>2.3417187095048198E-2</v>
      </c>
    </row>
    <row r="192" spans="1:12">
      <c r="A192" t="s">
        <v>69</v>
      </c>
      <c r="B192">
        <v>55658</v>
      </c>
      <c r="C192">
        <v>1564</v>
      </c>
      <c r="D192" s="38">
        <f t="shared" si="10"/>
        <v>2.8100183262064753E-2</v>
      </c>
      <c r="F192">
        <v>61932</v>
      </c>
      <c r="G192">
        <v>1182</v>
      </c>
      <c r="H192" s="38">
        <f t="shared" si="11"/>
        <v>1.9085448556481303E-2</v>
      </c>
      <c r="J192">
        <f t="shared" si="12"/>
        <v>117590</v>
      </c>
      <c r="K192">
        <f t="shared" si="13"/>
        <v>2746</v>
      </c>
      <c r="L192" s="38">
        <f t="shared" si="14"/>
        <v>2.3352325878050854E-2</v>
      </c>
    </row>
    <row r="193" spans="1:12">
      <c r="A193" t="s">
        <v>867</v>
      </c>
      <c r="B193">
        <v>56220</v>
      </c>
      <c r="C193">
        <v>1629</v>
      </c>
      <c r="D193" s="38">
        <f t="shared" si="10"/>
        <v>2.8975453575240128E-2</v>
      </c>
      <c r="F193">
        <v>60955</v>
      </c>
      <c r="G193">
        <v>1213</v>
      </c>
      <c r="H193" s="38">
        <f t="shared" si="11"/>
        <v>1.9899926175047166E-2</v>
      </c>
      <c r="J193">
        <f t="shared" si="12"/>
        <v>117175</v>
      </c>
      <c r="K193">
        <f t="shared" si="13"/>
        <v>2842</v>
      </c>
      <c r="L193" s="38">
        <f t="shared" si="14"/>
        <v>2.4254320460849157E-2</v>
      </c>
    </row>
    <row r="194" spans="1:12">
      <c r="A194" t="s">
        <v>868</v>
      </c>
      <c r="B194">
        <v>55521</v>
      </c>
      <c r="C194">
        <v>1661</v>
      </c>
      <c r="D194" s="38">
        <f t="shared" si="10"/>
        <v>2.9916608130257021E-2</v>
      </c>
      <c r="F194">
        <v>59751</v>
      </c>
      <c r="G194">
        <v>1197</v>
      </c>
      <c r="H194" s="38">
        <f t="shared" si="11"/>
        <v>2.003313752071095E-2</v>
      </c>
      <c r="J194">
        <f t="shared" si="12"/>
        <v>115272</v>
      </c>
      <c r="K194">
        <f t="shared" si="13"/>
        <v>2858</v>
      </c>
      <c r="L194" s="38">
        <f t="shared" si="14"/>
        <v>2.4793531820390034E-2</v>
      </c>
    </row>
    <row r="195" spans="1:12">
      <c r="A195" t="s">
        <v>70</v>
      </c>
      <c r="B195">
        <v>53057</v>
      </c>
      <c r="C195">
        <v>1641</v>
      </c>
      <c r="D195" s="38">
        <f t="shared" si="10"/>
        <v>3.0929000885839757E-2</v>
      </c>
      <c r="F195">
        <v>59273</v>
      </c>
      <c r="G195">
        <v>1178</v>
      </c>
      <c r="H195" s="38">
        <f t="shared" si="11"/>
        <v>1.9874141683397163E-2</v>
      </c>
      <c r="J195">
        <f t="shared" si="12"/>
        <v>112330</v>
      </c>
      <c r="K195">
        <f t="shared" si="13"/>
        <v>2819</v>
      </c>
      <c r="L195" s="38">
        <f t="shared" si="14"/>
        <v>2.5095700169144485E-2</v>
      </c>
    </row>
    <row r="196" spans="1:12">
      <c r="A196" t="s">
        <v>869</v>
      </c>
      <c r="B196">
        <v>51631</v>
      </c>
      <c r="C196">
        <v>1673</v>
      </c>
      <c r="D196" s="38">
        <f t="shared" si="10"/>
        <v>3.2403013693323782E-2</v>
      </c>
      <c r="F196">
        <v>57989</v>
      </c>
      <c r="G196">
        <v>1186</v>
      </c>
      <c r="H196" s="38">
        <f t="shared" si="11"/>
        <v>2.045215471899843E-2</v>
      </c>
      <c r="J196">
        <f t="shared" si="12"/>
        <v>109620</v>
      </c>
      <c r="K196">
        <f t="shared" si="13"/>
        <v>2859</v>
      </c>
      <c r="L196" s="38">
        <f t="shared" si="14"/>
        <v>2.6081007115489874E-2</v>
      </c>
    </row>
    <row r="197" spans="1:12">
      <c r="A197" t="s">
        <v>870</v>
      </c>
      <c r="B197">
        <v>50801</v>
      </c>
      <c r="C197">
        <v>1651</v>
      </c>
      <c r="D197" s="38">
        <f t="shared" si="10"/>
        <v>3.2499360248814002E-2</v>
      </c>
      <c r="F197">
        <v>57045</v>
      </c>
      <c r="G197">
        <v>1170</v>
      </c>
      <c r="H197" s="38">
        <f t="shared" si="11"/>
        <v>2.0510123586642125E-2</v>
      </c>
      <c r="J197">
        <f t="shared" si="12"/>
        <v>107846</v>
      </c>
      <c r="K197">
        <f t="shared" si="13"/>
        <v>2821</v>
      </c>
      <c r="L197" s="38">
        <f t="shared" si="14"/>
        <v>2.6157669269143036E-2</v>
      </c>
    </row>
    <row r="198" spans="1:12">
      <c r="A198" t="s">
        <v>71</v>
      </c>
      <c r="B198">
        <v>49415</v>
      </c>
      <c r="C198">
        <v>1595</v>
      </c>
      <c r="D198" s="38">
        <f t="shared" si="10"/>
        <v>3.2277648487301427E-2</v>
      </c>
      <c r="F198">
        <v>56753</v>
      </c>
      <c r="G198">
        <v>1166</v>
      </c>
      <c r="H198" s="38">
        <f t="shared" si="11"/>
        <v>2.054516941835674E-2</v>
      </c>
      <c r="J198">
        <f t="shared" si="12"/>
        <v>106168</v>
      </c>
      <c r="K198">
        <f t="shared" si="13"/>
        <v>2761</v>
      </c>
      <c r="L198" s="38">
        <f t="shared" si="14"/>
        <v>2.6005952829477808E-2</v>
      </c>
    </row>
    <row r="199" spans="1:12">
      <c r="A199" t="s">
        <v>871</v>
      </c>
      <c r="B199">
        <v>48613</v>
      </c>
      <c r="C199">
        <v>1715</v>
      </c>
      <c r="D199" s="38">
        <f t="shared" si="10"/>
        <v>3.5278629173266407E-2</v>
      </c>
      <c r="F199">
        <v>55280</v>
      </c>
      <c r="G199">
        <v>1228</v>
      </c>
      <c r="H199" s="38">
        <f t="shared" si="11"/>
        <v>2.2214182344428363E-2</v>
      </c>
      <c r="J199">
        <f t="shared" si="12"/>
        <v>103893</v>
      </c>
      <c r="K199">
        <f t="shared" si="13"/>
        <v>2943</v>
      </c>
      <c r="L199" s="38">
        <f t="shared" si="14"/>
        <v>2.8327221275735611E-2</v>
      </c>
    </row>
    <row r="200" spans="1:12">
      <c r="A200" t="s">
        <v>872</v>
      </c>
      <c r="B200">
        <v>46991</v>
      </c>
      <c r="C200">
        <v>1715</v>
      </c>
      <c r="D200" s="38">
        <f t="shared" si="10"/>
        <v>3.6496350364963501E-2</v>
      </c>
      <c r="F200">
        <v>54625</v>
      </c>
      <c r="G200">
        <v>1210</v>
      </c>
      <c r="H200" s="38">
        <f t="shared" si="11"/>
        <v>2.2151029748283754E-2</v>
      </c>
      <c r="J200">
        <f t="shared" si="12"/>
        <v>101616</v>
      </c>
      <c r="K200">
        <f t="shared" si="13"/>
        <v>2925</v>
      </c>
      <c r="L200" s="38">
        <f t="shared" si="14"/>
        <v>2.8784837033538027E-2</v>
      </c>
    </row>
    <row r="201" spans="1:12">
      <c r="A201" t="s">
        <v>72</v>
      </c>
      <c r="B201">
        <v>46318</v>
      </c>
      <c r="C201">
        <v>1727</v>
      </c>
      <c r="D201" s="38">
        <f t="shared" si="10"/>
        <v>3.7285720454251048E-2</v>
      </c>
      <c r="F201">
        <v>53809</v>
      </c>
      <c r="G201">
        <v>1184</v>
      </c>
      <c r="H201" s="38">
        <f t="shared" si="11"/>
        <v>2.200375401884443E-2</v>
      </c>
      <c r="J201">
        <f t="shared" si="12"/>
        <v>100127</v>
      </c>
      <c r="K201">
        <f t="shared" si="13"/>
        <v>2911</v>
      </c>
      <c r="L201" s="38">
        <f t="shared" si="14"/>
        <v>2.9073077191966203E-2</v>
      </c>
    </row>
    <row r="202" spans="1:12">
      <c r="A202" t="s">
        <v>873</v>
      </c>
      <c r="B202">
        <v>45175</v>
      </c>
      <c r="C202">
        <v>1772</v>
      </c>
      <c r="D202" s="38">
        <f t="shared" ref="D202:D222" si="15">C202/B202</f>
        <v>3.9225235196458215E-2</v>
      </c>
      <c r="F202">
        <v>53026</v>
      </c>
      <c r="G202">
        <v>1167</v>
      </c>
      <c r="H202" s="38">
        <f t="shared" ref="H202:H222" si="16">G202/F202</f>
        <v>2.200807151208841E-2</v>
      </c>
      <c r="J202">
        <f t="shared" si="12"/>
        <v>98201</v>
      </c>
      <c r="K202">
        <f t="shared" si="13"/>
        <v>2939</v>
      </c>
      <c r="L202" s="38">
        <f t="shared" si="14"/>
        <v>2.9928412134295986E-2</v>
      </c>
    </row>
    <row r="203" spans="1:12">
      <c r="A203" t="s">
        <v>874</v>
      </c>
      <c r="B203">
        <v>44721</v>
      </c>
      <c r="C203">
        <v>1763</v>
      </c>
      <c r="D203" s="38">
        <f t="shared" si="15"/>
        <v>3.9422195389190763E-2</v>
      </c>
      <c r="F203">
        <v>52555</v>
      </c>
      <c r="G203">
        <v>1171</v>
      </c>
      <c r="H203" s="38">
        <f t="shared" si="16"/>
        <v>2.2281419465322045E-2</v>
      </c>
      <c r="J203">
        <f t="shared" ref="J203:J222" si="17">B203+F203</f>
        <v>97276</v>
      </c>
      <c r="K203">
        <f t="shared" ref="K203:K222" si="18">C203+G203</f>
        <v>2934</v>
      </c>
      <c r="L203" s="38">
        <f t="shared" ref="L203:L222" si="19">K203/J203</f>
        <v>3.0161602039557547E-2</v>
      </c>
    </row>
    <row r="204" spans="1:12">
      <c r="A204" t="s">
        <v>73</v>
      </c>
      <c r="B204">
        <v>43980</v>
      </c>
      <c r="C204">
        <v>1771</v>
      </c>
      <c r="D204" s="38">
        <f t="shared" si="15"/>
        <v>4.0268303774442932E-2</v>
      </c>
      <c r="F204">
        <v>51460</v>
      </c>
      <c r="G204">
        <v>1172</v>
      </c>
      <c r="H204" s="38">
        <f t="shared" si="16"/>
        <v>2.277497085114652E-2</v>
      </c>
      <c r="J204">
        <f t="shared" si="17"/>
        <v>95440</v>
      </c>
      <c r="K204">
        <f t="shared" si="18"/>
        <v>2943</v>
      </c>
      <c r="L204" s="38">
        <f t="shared" si="19"/>
        <v>3.0836127409891032E-2</v>
      </c>
    </row>
    <row r="205" spans="1:12">
      <c r="A205" t="s">
        <v>875</v>
      </c>
      <c r="B205">
        <v>42940</v>
      </c>
      <c r="C205">
        <v>1815</v>
      </c>
      <c r="D205" s="38">
        <f t="shared" si="15"/>
        <v>4.2268281322775964E-2</v>
      </c>
      <c r="F205">
        <v>49345</v>
      </c>
      <c r="G205">
        <v>1169</v>
      </c>
      <c r="H205" s="38">
        <f t="shared" si="16"/>
        <v>2.3690343499848009E-2</v>
      </c>
      <c r="J205">
        <f t="shared" si="17"/>
        <v>92285</v>
      </c>
      <c r="K205">
        <f t="shared" si="18"/>
        <v>2984</v>
      </c>
      <c r="L205" s="38">
        <f t="shared" si="19"/>
        <v>3.2334615592999945E-2</v>
      </c>
    </row>
    <row r="206" spans="1:12">
      <c r="A206" t="s">
        <v>876</v>
      </c>
      <c r="B206">
        <v>41965</v>
      </c>
      <c r="C206">
        <v>1820</v>
      </c>
      <c r="D206" s="38">
        <f t="shared" si="15"/>
        <v>4.3369474562135114E-2</v>
      </c>
      <c r="F206">
        <v>48169</v>
      </c>
      <c r="G206">
        <v>1138</v>
      </c>
      <c r="H206" s="38">
        <f t="shared" si="16"/>
        <v>2.3625153106769915E-2</v>
      </c>
      <c r="J206">
        <f t="shared" si="17"/>
        <v>90134</v>
      </c>
      <c r="K206">
        <f t="shared" si="18"/>
        <v>2958</v>
      </c>
      <c r="L206" s="38">
        <f t="shared" si="19"/>
        <v>3.2817804602036968E-2</v>
      </c>
    </row>
    <row r="207" spans="1:12">
      <c r="A207" t="s">
        <v>74</v>
      </c>
      <c r="B207">
        <v>41726</v>
      </c>
      <c r="C207">
        <v>1829</v>
      </c>
      <c r="D207" s="38">
        <f t="shared" si="15"/>
        <v>4.3833580980683504E-2</v>
      </c>
      <c r="F207">
        <v>46567</v>
      </c>
      <c r="G207">
        <v>1162</v>
      </c>
      <c r="H207" s="38">
        <f t="shared" si="16"/>
        <v>2.4953293104559023E-2</v>
      </c>
      <c r="J207">
        <f t="shared" si="17"/>
        <v>88293</v>
      </c>
      <c r="K207">
        <f t="shared" si="18"/>
        <v>2991</v>
      </c>
      <c r="L207" s="38">
        <f t="shared" si="19"/>
        <v>3.3875845197241003E-2</v>
      </c>
    </row>
    <row r="208" spans="1:12">
      <c r="A208" t="s">
        <v>877</v>
      </c>
      <c r="B208">
        <v>39690</v>
      </c>
      <c r="C208">
        <v>1807</v>
      </c>
      <c r="D208" s="38">
        <f t="shared" si="15"/>
        <v>4.5527840765936002E-2</v>
      </c>
      <c r="F208">
        <v>46014</v>
      </c>
      <c r="G208">
        <v>1227</v>
      </c>
      <c r="H208" s="38">
        <f t="shared" si="16"/>
        <v>2.6665797366019036E-2</v>
      </c>
      <c r="J208">
        <f t="shared" si="17"/>
        <v>85704</v>
      </c>
      <c r="K208">
        <f t="shared" si="18"/>
        <v>3034</v>
      </c>
      <c r="L208" s="38">
        <f t="shared" si="19"/>
        <v>3.5400914776439842E-2</v>
      </c>
    </row>
    <row r="209" spans="1:12">
      <c r="A209" t="s">
        <v>878</v>
      </c>
      <c r="B209">
        <v>39120</v>
      </c>
      <c r="C209">
        <v>1807</v>
      </c>
      <c r="D209" s="38">
        <f t="shared" si="15"/>
        <v>4.6191206543967279E-2</v>
      </c>
      <c r="F209">
        <v>44936</v>
      </c>
      <c r="G209">
        <v>1185</v>
      </c>
      <c r="H209" s="38">
        <f t="shared" si="16"/>
        <v>2.6370838525903509E-2</v>
      </c>
      <c r="J209">
        <f t="shared" si="17"/>
        <v>84056</v>
      </c>
      <c r="K209">
        <f t="shared" si="18"/>
        <v>2992</v>
      </c>
      <c r="L209" s="38">
        <f t="shared" si="19"/>
        <v>3.5595317407442657E-2</v>
      </c>
    </row>
    <row r="210" spans="1:12">
      <c r="A210" t="s">
        <v>75</v>
      </c>
      <c r="B210">
        <v>39036</v>
      </c>
      <c r="C210">
        <v>1848</v>
      </c>
      <c r="D210" s="38">
        <f t="shared" si="15"/>
        <v>4.7340916077466953E-2</v>
      </c>
      <c r="F210">
        <v>44490</v>
      </c>
      <c r="G210">
        <v>1133</v>
      </c>
      <c r="H210" s="38">
        <f t="shared" si="16"/>
        <v>2.5466396943133289E-2</v>
      </c>
      <c r="J210">
        <f t="shared" si="17"/>
        <v>83526</v>
      </c>
      <c r="K210">
        <f t="shared" si="18"/>
        <v>2981</v>
      </c>
      <c r="L210" s="38">
        <f t="shared" si="19"/>
        <v>3.5689485908579364E-2</v>
      </c>
    </row>
    <row r="211" spans="1:12">
      <c r="A211" t="s">
        <v>879</v>
      </c>
      <c r="B211">
        <v>38343</v>
      </c>
      <c r="C211">
        <v>1960</v>
      </c>
      <c r="D211" s="38">
        <f t="shared" si="15"/>
        <v>5.111754427144459E-2</v>
      </c>
      <c r="F211">
        <v>43073</v>
      </c>
      <c r="G211">
        <v>1165</v>
      </c>
      <c r="H211" s="38">
        <f t="shared" si="16"/>
        <v>2.7047106075731898E-2</v>
      </c>
      <c r="J211">
        <f t="shared" si="17"/>
        <v>81416</v>
      </c>
      <c r="K211">
        <f t="shared" si="18"/>
        <v>3125</v>
      </c>
      <c r="L211" s="38">
        <f t="shared" si="19"/>
        <v>3.8383118797288E-2</v>
      </c>
    </row>
    <row r="212" spans="1:12">
      <c r="A212" t="s">
        <v>880</v>
      </c>
      <c r="B212">
        <v>37466</v>
      </c>
      <c r="C212">
        <v>2012</v>
      </c>
      <c r="D212" s="38">
        <f t="shared" si="15"/>
        <v>5.3702023167672024E-2</v>
      </c>
      <c r="F212">
        <v>41816</v>
      </c>
      <c r="G212">
        <v>1180</v>
      </c>
      <c r="H212" s="38">
        <f t="shared" si="16"/>
        <v>2.8218863592883107E-2</v>
      </c>
      <c r="J212">
        <f t="shared" si="17"/>
        <v>79282</v>
      </c>
      <c r="K212">
        <f t="shared" si="18"/>
        <v>3192</v>
      </c>
      <c r="L212" s="38">
        <f t="shared" si="19"/>
        <v>4.0261345576549534E-2</v>
      </c>
    </row>
    <row r="213" spans="1:12">
      <c r="A213" t="s">
        <v>76</v>
      </c>
      <c r="B213">
        <v>36200</v>
      </c>
      <c r="C213">
        <v>2004</v>
      </c>
      <c r="D213" s="38">
        <f t="shared" si="15"/>
        <v>5.5359116022099447E-2</v>
      </c>
      <c r="F213">
        <v>41013</v>
      </c>
      <c r="G213">
        <v>1155</v>
      </c>
      <c r="H213" s="38">
        <f t="shared" si="16"/>
        <v>2.8161802355350742E-2</v>
      </c>
      <c r="J213">
        <f t="shared" si="17"/>
        <v>77213</v>
      </c>
      <c r="K213">
        <f t="shared" si="18"/>
        <v>3159</v>
      </c>
      <c r="L213" s="38">
        <f t="shared" si="19"/>
        <v>4.0912799658088667E-2</v>
      </c>
    </row>
    <row r="214" spans="1:12">
      <c r="A214" t="s">
        <v>881</v>
      </c>
      <c r="B214">
        <v>35164</v>
      </c>
      <c r="C214">
        <v>2031</v>
      </c>
      <c r="D214" s="38">
        <f t="shared" si="15"/>
        <v>5.7757934250938461E-2</v>
      </c>
      <c r="F214">
        <v>40184</v>
      </c>
      <c r="G214">
        <v>1158</v>
      </c>
      <c r="H214" s="38">
        <f t="shared" si="16"/>
        <v>2.881743977702568E-2</v>
      </c>
      <c r="J214">
        <f t="shared" si="17"/>
        <v>75348</v>
      </c>
      <c r="K214">
        <f t="shared" si="18"/>
        <v>3189</v>
      </c>
      <c r="L214" s="38">
        <f t="shared" si="19"/>
        <v>4.2323618410574936E-2</v>
      </c>
    </row>
    <row r="215" spans="1:12">
      <c r="A215" t="s">
        <v>882</v>
      </c>
      <c r="B215">
        <v>34885</v>
      </c>
      <c r="C215">
        <v>2049</v>
      </c>
      <c r="D215" s="38">
        <f t="shared" si="15"/>
        <v>5.8735846352300412E-2</v>
      </c>
      <c r="F215">
        <v>39249</v>
      </c>
      <c r="G215">
        <v>1140</v>
      </c>
      <c r="H215" s="38">
        <f t="shared" si="16"/>
        <v>2.9045325995566765E-2</v>
      </c>
      <c r="J215">
        <f t="shared" si="17"/>
        <v>74134</v>
      </c>
      <c r="K215">
        <f t="shared" si="18"/>
        <v>3189</v>
      </c>
      <c r="L215" s="38">
        <f t="shared" si="19"/>
        <v>4.3016699490112498E-2</v>
      </c>
    </row>
    <row r="216" spans="1:12">
      <c r="A216" t="s">
        <v>77</v>
      </c>
      <c r="B216">
        <v>34723</v>
      </c>
      <c r="C216">
        <v>2087</v>
      </c>
      <c r="D216" s="38">
        <f t="shared" si="15"/>
        <v>6.0104253664717909E-2</v>
      </c>
      <c r="F216">
        <v>38141</v>
      </c>
      <c r="G216">
        <v>1133</v>
      </c>
      <c r="H216" s="38">
        <f t="shared" si="16"/>
        <v>2.9705566188615924E-2</v>
      </c>
      <c r="J216">
        <f t="shared" si="17"/>
        <v>72864</v>
      </c>
      <c r="K216">
        <f t="shared" si="18"/>
        <v>3220</v>
      </c>
      <c r="L216" s="38">
        <f t="shared" si="19"/>
        <v>4.4191919191919192E-2</v>
      </c>
    </row>
    <row r="217" spans="1:12">
      <c r="A217" t="s">
        <v>883</v>
      </c>
      <c r="B217">
        <v>33753</v>
      </c>
      <c r="C217">
        <v>2246</v>
      </c>
      <c r="D217" s="38">
        <f t="shared" si="15"/>
        <v>6.6542233282967433E-2</v>
      </c>
      <c r="F217">
        <v>36943</v>
      </c>
      <c r="G217">
        <v>1144</v>
      </c>
      <c r="H217" s="38">
        <f t="shared" si="16"/>
        <v>3.0966624258993585E-2</v>
      </c>
      <c r="J217">
        <f t="shared" si="17"/>
        <v>70696</v>
      </c>
      <c r="K217">
        <f t="shared" si="18"/>
        <v>3390</v>
      </c>
      <c r="L217" s="38">
        <f t="shared" si="19"/>
        <v>4.7951793595111467E-2</v>
      </c>
    </row>
    <row r="218" spans="1:12">
      <c r="A218" t="s">
        <v>884</v>
      </c>
      <c r="B218">
        <v>33043</v>
      </c>
      <c r="C218">
        <v>2228</v>
      </c>
      <c r="D218" s="38">
        <f t="shared" si="15"/>
        <v>6.7427291710801071E-2</v>
      </c>
      <c r="F218">
        <v>36112</v>
      </c>
      <c r="G218">
        <v>1132</v>
      </c>
      <c r="H218" s="38">
        <f t="shared" si="16"/>
        <v>3.1346920691182986E-2</v>
      </c>
      <c r="J218">
        <f t="shared" si="17"/>
        <v>69155</v>
      </c>
      <c r="K218">
        <f t="shared" si="18"/>
        <v>3360</v>
      </c>
      <c r="L218" s="38">
        <f t="shared" si="19"/>
        <v>4.858650856771022E-2</v>
      </c>
    </row>
    <row r="219" spans="1:12">
      <c r="A219" t="s">
        <v>78</v>
      </c>
      <c r="B219">
        <v>32722</v>
      </c>
      <c r="C219">
        <v>2133</v>
      </c>
      <c r="D219" s="38">
        <f t="shared" si="15"/>
        <v>6.5185502108673063E-2</v>
      </c>
      <c r="F219">
        <v>35405</v>
      </c>
      <c r="G219">
        <v>1117</v>
      </c>
      <c r="H219" s="38">
        <f t="shared" si="16"/>
        <v>3.1549216212399381E-2</v>
      </c>
      <c r="J219">
        <f t="shared" si="17"/>
        <v>68127</v>
      </c>
      <c r="K219">
        <f t="shared" si="18"/>
        <v>3250</v>
      </c>
      <c r="L219" s="38">
        <f t="shared" si="19"/>
        <v>4.770502150395585E-2</v>
      </c>
    </row>
    <row r="220" spans="1:12">
      <c r="A220" t="s">
        <v>885</v>
      </c>
      <c r="B220">
        <v>31874</v>
      </c>
      <c r="C220">
        <v>2136</v>
      </c>
      <c r="D220" s="38">
        <f t="shared" si="15"/>
        <v>6.701386710171299E-2</v>
      </c>
      <c r="F220">
        <v>34507</v>
      </c>
      <c r="G220">
        <v>1105</v>
      </c>
      <c r="H220" s="38">
        <f t="shared" si="16"/>
        <v>3.2022488190801869E-2</v>
      </c>
      <c r="J220">
        <f t="shared" si="17"/>
        <v>66381</v>
      </c>
      <c r="K220">
        <f t="shared" si="18"/>
        <v>3241</v>
      </c>
      <c r="L220" s="38">
        <f t="shared" si="19"/>
        <v>4.8824211747337337E-2</v>
      </c>
    </row>
    <row r="221" spans="1:12">
      <c r="A221" t="s">
        <v>886</v>
      </c>
      <c r="B221">
        <v>31523</v>
      </c>
      <c r="C221">
        <v>2159</v>
      </c>
      <c r="D221" s="38">
        <f t="shared" si="15"/>
        <v>6.8489674206135207E-2</v>
      </c>
      <c r="F221">
        <v>33832</v>
      </c>
      <c r="G221">
        <v>1052</v>
      </c>
      <c r="H221" s="38">
        <f t="shared" si="16"/>
        <v>3.1094821470796879E-2</v>
      </c>
      <c r="J221">
        <f t="shared" si="17"/>
        <v>65355</v>
      </c>
      <c r="K221">
        <f t="shared" si="18"/>
        <v>3211</v>
      </c>
      <c r="L221" s="38">
        <f t="shared" si="19"/>
        <v>4.9131665519088055E-2</v>
      </c>
    </row>
    <row r="222" spans="1:12">
      <c r="A222" t="s">
        <v>103</v>
      </c>
      <c r="B222">
        <v>31765</v>
      </c>
      <c r="C222">
        <v>2048</v>
      </c>
      <c r="D222" s="38">
        <f t="shared" si="15"/>
        <v>6.4473477097434284E-2</v>
      </c>
      <c r="F222">
        <v>33847</v>
      </c>
      <c r="G222">
        <v>1082</v>
      </c>
      <c r="H222" s="38">
        <f t="shared" si="16"/>
        <v>3.1967382633615975E-2</v>
      </c>
      <c r="J222">
        <f t="shared" si="17"/>
        <v>65612</v>
      </c>
      <c r="K222">
        <f t="shared" si="18"/>
        <v>3130</v>
      </c>
      <c r="L222" s="38">
        <f t="shared" si="19"/>
        <v>4.7704688166798757E-2</v>
      </c>
    </row>
    <row r="223" spans="1:12">
      <c r="A223" t="s">
        <v>887</v>
      </c>
    </row>
    <row r="224" spans="1:12">
      <c r="A224" t="s">
        <v>888</v>
      </c>
    </row>
    <row r="225" spans="1:6">
      <c r="A225" t="s">
        <v>102</v>
      </c>
      <c r="B225">
        <v>30518</v>
      </c>
      <c r="F225">
        <v>31877</v>
      </c>
    </row>
    <row r="226" spans="1:6">
      <c r="A226" t="s">
        <v>889</v>
      </c>
    </row>
    <row r="227" spans="1:6">
      <c r="A227" t="s">
        <v>890</v>
      </c>
    </row>
    <row r="228" spans="1:6">
      <c r="A228" t="s">
        <v>101</v>
      </c>
      <c r="B228">
        <v>28869</v>
      </c>
      <c r="F228">
        <v>29928</v>
      </c>
    </row>
    <row r="229" spans="1:6">
      <c r="A229" t="s">
        <v>891</v>
      </c>
    </row>
    <row r="230" spans="1:6">
      <c r="A230" t="s">
        <v>892</v>
      </c>
    </row>
    <row r="231" spans="1:6">
      <c r="A231" t="s">
        <v>100</v>
      </c>
      <c r="B231">
        <v>27202</v>
      </c>
      <c r="F231">
        <v>28078</v>
      </c>
    </row>
    <row r="232" spans="1:6">
      <c r="A232" t="s">
        <v>893</v>
      </c>
    </row>
    <row r="233" spans="1:6">
      <c r="A233" t="s">
        <v>894</v>
      </c>
    </row>
    <row r="234" spans="1:6">
      <c r="A234" t="s">
        <v>99</v>
      </c>
      <c r="B234">
        <v>26088</v>
      </c>
      <c r="F234">
        <v>26849</v>
      </c>
    </row>
    <row r="235" spans="1:6">
      <c r="A235" t="s">
        <v>895</v>
      </c>
    </row>
    <row r="236" spans="1:6">
      <c r="A236" t="s">
        <v>896</v>
      </c>
    </row>
    <row r="237" spans="1:6">
      <c r="A237" t="s">
        <v>98</v>
      </c>
      <c r="B237">
        <v>25440</v>
      </c>
      <c r="F237">
        <v>25333</v>
      </c>
    </row>
    <row r="238" spans="1:6">
      <c r="A238" t="s">
        <v>897</v>
      </c>
    </row>
    <row r="239" spans="1:6">
      <c r="A239" t="s">
        <v>898</v>
      </c>
    </row>
    <row r="240" spans="1:6">
      <c r="A240" t="s">
        <v>97</v>
      </c>
      <c r="B240">
        <v>25043</v>
      </c>
      <c r="F240">
        <v>23993</v>
      </c>
    </row>
    <row r="241" spans="1:6">
      <c r="A241" t="s">
        <v>899</v>
      </c>
    </row>
    <row r="242" spans="1:6">
      <c r="A242" t="s">
        <v>900</v>
      </c>
    </row>
    <row r="243" spans="1:6">
      <c r="A243" t="s">
        <v>96</v>
      </c>
      <c r="B243">
        <v>24401</v>
      </c>
      <c r="F243">
        <v>22508</v>
      </c>
    </row>
    <row r="244" spans="1:6">
      <c r="A244" t="s">
        <v>901</v>
      </c>
    </row>
    <row r="245" spans="1:6">
      <c r="A245" t="s">
        <v>902</v>
      </c>
    </row>
    <row r="246" spans="1:6">
      <c r="A246" t="s">
        <v>124</v>
      </c>
      <c r="B246">
        <v>24653</v>
      </c>
      <c r="F246">
        <v>21468</v>
      </c>
    </row>
    <row r="247" spans="1:6">
      <c r="A247" t="s">
        <v>903</v>
      </c>
    </row>
    <row r="248" spans="1:6">
      <c r="A248" t="s">
        <v>904</v>
      </c>
    </row>
    <row r="249" spans="1:6">
      <c r="A249" t="s">
        <v>905</v>
      </c>
      <c r="B249">
        <v>23976</v>
      </c>
      <c r="F249">
        <v>20468</v>
      </c>
    </row>
    <row r="250" spans="1:6">
      <c r="A250" t="s">
        <v>906</v>
      </c>
    </row>
    <row r="251" spans="1:6">
      <c r="A251" t="s">
        <v>907</v>
      </c>
    </row>
    <row r="252" spans="1:6">
      <c r="A252" t="s">
        <v>908</v>
      </c>
      <c r="B252">
        <v>24240</v>
      </c>
      <c r="F252">
        <v>19393</v>
      </c>
    </row>
    <row r="253" spans="1:6">
      <c r="A253" t="s">
        <v>909</v>
      </c>
    </row>
    <row r="254" spans="1:6">
      <c r="A254" t="s">
        <v>910</v>
      </c>
    </row>
    <row r="255" spans="1:6">
      <c r="A255" t="s">
        <v>911</v>
      </c>
      <c r="B255">
        <v>23822</v>
      </c>
      <c r="F255">
        <v>18055</v>
      </c>
    </row>
    <row r="256" spans="1:6">
      <c r="A256" t="s">
        <v>912</v>
      </c>
    </row>
    <row r="257" spans="1:6">
      <c r="A257" t="s">
        <v>913</v>
      </c>
    </row>
    <row r="258" spans="1:6">
      <c r="A258" t="s">
        <v>123</v>
      </c>
      <c r="B258">
        <v>23838</v>
      </c>
      <c r="F258">
        <v>17044</v>
      </c>
    </row>
    <row r="259" spans="1:6">
      <c r="A259" t="s">
        <v>914</v>
      </c>
    </row>
    <row r="260" spans="1:6">
      <c r="A260" t="s">
        <v>915</v>
      </c>
    </row>
    <row r="261" spans="1:6">
      <c r="A261" t="s">
        <v>916</v>
      </c>
      <c r="B261">
        <v>23048</v>
      </c>
      <c r="F261">
        <v>15879</v>
      </c>
    </row>
    <row r="262" spans="1:6">
      <c r="A262" t="s">
        <v>917</v>
      </c>
    </row>
    <row r="263" spans="1:6">
      <c r="A263" t="s">
        <v>918</v>
      </c>
    </row>
    <row r="264" spans="1:6">
      <c r="A264" t="s">
        <v>919</v>
      </c>
      <c r="B264">
        <v>24004</v>
      </c>
      <c r="F264">
        <v>14944</v>
      </c>
    </row>
    <row r="265" spans="1:6">
      <c r="A265" t="s">
        <v>920</v>
      </c>
    </row>
    <row r="266" spans="1:6">
      <c r="A266" t="s">
        <v>921</v>
      </c>
    </row>
    <row r="267" spans="1:6">
      <c r="A267" t="s">
        <v>922</v>
      </c>
      <c r="B267">
        <v>24136</v>
      </c>
      <c r="F267">
        <v>14180</v>
      </c>
    </row>
    <row r="268" spans="1:6">
      <c r="A268" t="s">
        <v>923</v>
      </c>
    </row>
    <row r="269" spans="1:6">
      <c r="A269" t="s">
        <v>924</v>
      </c>
    </row>
    <row r="270" spans="1:6">
      <c r="A270" t="s">
        <v>122</v>
      </c>
      <c r="B270">
        <v>23950</v>
      </c>
      <c r="F270">
        <v>13972</v>
      </c>
    </row>
    <row r="271" spans="1:6">
      <c r="A271" t="s">
        <v>925</v>
      </c>
    </row>
    <row r="272" spans="1:6">
      <c r="A272" t="s">
        <v>926</v>
      </c>
    </row>
    <row r="273" spans="1:6">
      <c r="A273" t="s">
        <v>927</v>
      </c>
      <c r="B273">
        <v>23198</v>
      </c>
      <c r="F273">
        <v>13355</v>
      </c>
    </row>
    <row r="274" spans="1:6">
      <c r="A274" t="s">
        <v>928</v>
      </c>
    </row>
    <row r="275" spans="1:6">
      <c r="A275" t="s">
        <v>929</v>
      </c>
    </row>
    <row r="276" spans="1:6">
      <c r="A276" t="s">
        <v>930</v>
      </c>
      <c r="B276">
        <v>24088</v>
      </c>
      <c r="F276">
        <v>12303</v>
      </c>
    </row>
    <row r="277" spans="1:6">
      <c r="A277" t="s">
        <v>931</v>
      </c>
    </row>
    <row r="278" spans="1:6">
      <c r="A278" t="s">
        <v>932</v>
      </c>
    </row>
    <row r="279" spans="1:6">
      <c r="A279" t="s">
        <v>933</v>
      </c>
      <c r="B279">
        <v>22828</v>
      </c>
      <c r="F279">
        <v>12055</v>
      </c>
    </row>
    <row r="280" spans="1:6">
      <c r="A280" t="s">
        <v>934</v>
      </c>
    </row>
    <row r="281" spans="1:6">
      <c r="A281" t="s">
        <v>935</v>
      </c>
    </row>
    <row r="282" spans="1:6">
      <c r="A282" t="s">
        <v>121</v>
      </c>
      <c r="B282">
        <v>23401</v>
      </c>
      <c r="F282">
        <v>10835</v>
      </c>
    </row>
    <row r="283" spans="1:6">
      <c r="A283" t="s">
        <v>936</v>
      </c>
    </row>
    <row r="284" spans="1:6">
      <c r="A284" t="s">
        <v>937</v>
      </c>
    </row>
    <row r="285" spans="1:6">
      <c r="A285" t="s">
        <v>938</v>
      </c>
      <c r="B285">
        <v>21938</v>
      </c>
      <c r="F285">
        <v>10284</v>
      </c>
    </row>
    <row r="286" spans="1:6">
      <c r="A286" t="s">
        <v>939</v>
      </c>
    </row>
    <row r="287" spans="1:6">
      <c r="A287" t="s">
        <v>940</v>
      </c>
    </row>
    <row r="288" spans="1:6">
      <c r="A288" t="s">
        <v>941</v>
      </c>
      <c r="B288">
        <v>21078</v>
      </c>
      <c r="F288">
        <v>9805</v>
      </c>
    </row>
    <row r="289" spans="1:6">
      <c r="A289" t="s">
        <v>942</v>
      </c>
    </row>
    <row r="290" spans="1:6">
      <c r="A290" t="s">
        <v>943</v>
      </c>
    </row>
    <row r="291" spans="1:6">
      <c r="A291" t="s">
        <v>944</v>
      </c>
      <c r="B291">
        <v>20263</v>
      </c>
      <c r="F291">
        <v>9397</v>
      </c>
    </row>
    <row r="292" spans="1:6">
      <c r="A292" t="s">
        <v>945</v>
      </c>
    </row>
    <row r="293" spans="1:6">
      <c r="A293" t="s">
        <v>946</v>
      </c>
    </row>
    <row r="294" spans="1:6">
      <c r="A294" t="s">
        <v>120</v>
      </c>
      <c r="B294">
        <v>20310</v>
      </c>
      <c r="F294">
        <v>9123</v>
      </c>
    </row>
    <row r="295" spans="1:6">
      <c r="A295" t="s">
        <v>947</v>
      </c>
    </row>
    <row r="296" spans="1:6">
      <c r="A296" t="s">
        <v>948</v>
      </c>
    </row>
    <row r="297" spans="1:6">
      <c r="A297" t="s">
        <v>949</v>
      </c>
      <c r="B297">
        <v>18867</v>
      </c>
      <c r="F297">
        <v>8702</v>
      </c>
    </row>
    <row r="298" spans="1:6">
      <c r="A298" t="s">
        <v>950</v>
      </c>
    </row>
    <row r="299" spans="1:6">
      <c r="A299" t="s">
        <v>951</v>
      </c>
    </row>
    <row r="300" spans="1:6">
      <c r="A300" t="s">
        <v>952</v>
      </c>
      <c r="B300">
        <v>18166</v>
      </c>
      <c r="F300">
        <v>8345</v>
      </c>
    </row>
    <row r="301" spans="1:6">
      <c r="A301" t="s">
        <v>953</v>
      </c>
    </row>
    <row r="302" spans="1:6">
      <c r="A302" t="s">
        <v>954</v>
      </c>
    </row>
    <row r="303" spans="1:6">
      <c r="A303" t="s">
        <v>955</v>
      </c>
      <c r="B303">
        <v>17169</v>
      </c>
      <c r="F303">
        <v>7919</v>
      </c>
    </row>
    <row r="304" spans="1:6">
      <c r="A304" t="s">
        <v>956</v>
      </c>
    </row>
    <row r="305" spans="1:6">
      <c r="A305" t="s">
        <v>957</v>
      </c>
    </row>
    <row r="306" spans="1:6">
      <c r="A306" t="s">
        <v>119</v>
      </c>
      <c r="B306">
        <v>15915</v>
      </c>
      <c r="F306">
        <v>7530</v>
      </c>
    </row>
    <row r="307" spans="1:6">
      <c r="A307" t="s">
        <v>958</v>
      </c>
    </row>
    <row r="308" spans="1:6">
      <c r="A308" t="s">
        <v>959</v>
      </c>
    </row>
    <row r="309" spans="1:6">
      <c r="A309" t="s">
        <v>960</v>
      </c>
      <c r="B309">
        <v>15165</v>
      </c>
      <c r="F309">
        <v>7158</v>
      </c>
    </row>
    <row r="310" spans="1:6">
      <c r="A310" t="s">
        <v>961</v>
      </c>
    </row>
    <row r="311" spans="1:6">
      <c r="A311" t="s">
        <v>962</v>
      </c>
    </row>
    <row r="312" spans="1:6">
      <c r="A312" t="s">
        <v>963</v>
      </c>
      <c r="B312">
        <v>15923</v>
      </c>
      <c r="F312">
        <v>6971</v>
      </c>
    </row>
    <row r="313" spans="1:6">
      <c r="A313" t="s">
        <v>964</v>
      </c>
    </row>
    <row r="314" spans="1:6">
      <c r="A314" t="s">
        <v>965</v>
      </c>
    </row>
    <row r="315" spans="1:6">
      <c r="A315" t="s">
        <v>966</v>
      </c>
      <c r="B315">
        <v>14859</v>
      </c>
      <c r="F315">
        <v>6724</v>
      </c>
    </row>
    <row r="316" spans="1:6">
      <c r="A316" t="s">
        <v>967</v>
      </c>
    </row>
    <row r="317" spans="1:6">
      <c r="A317" t="s">
        <v>968</v>
      </c>
    </row>
    <row r="318" spans="1:6">
      <c r="A318" t="s">
        <v>118</v>
      </c>
      <c r="B318">
        <v>14665</v>
      </c>
      <c r="F318">
        <v>6598</v>
      </c>
    </row>
    <row r="319" spans="1:6">
      <c r="A319" t="s">
        <v>1133</v>
      </c>
    </row>
    <row r="320" spans="1:6">
      <c r="A320" t="s">
        <v>1132</v>
      </c>
    </row>
    <row r="321" spans="1:6">
      <c r="A321" t="s">
        <v>1131</v>
      </c>
      <c r="B321">
        <v>13530</v>
      </c>
      <c r="F321">
        <v>6457</v>
      </c>
    </row>
    <row r="322" spans="1:6">
      <c r="A322" t="s">
        <v>1130</v>
      </c>
    </row>
    <row r="323" spans="1:6">
      <c r="A323" t="s">
        <v>1129</v>
      </c>
    </row>
    <row r="324" spans="1:6">
      <c r="A324" t="s">
        <v>1128</v>
      </c>
      <c r="B324">
        <v>12930</v>
      </c>
      <c r="F324">
        <v>6352</v>
      </c>
    </row>
    <row r="325" spans="1:6">
      <c r="A325" t="s">
        <v>1127</v>
      </c>
    </row>
    <row r="326" spans="1:6">
      <c r="A326" t="s">
        <v>1126</v>
      </c>
    </row>
    <row r="327" spans="1:6">
      <c r="A327" t="s">
        <v>1125</v>
      </c>
      <c r="B327">
        <v>12904</v>
      </c>
      <c r="F327">
        <v>5972</v>
      </c>
    </row>
    <row r="328" spans="1:6">
      <c r="A328" t="s">
        <v>1124</v>
      </c>
    </row>
    <row r="329" spans="1:6">
      <c r="A329" t="s">
        <v>1123</v>
      </c>
    </row>
    <row r="330" spans="1:6">
      <c r="A330" t="s">
        <v>117</v>
      </c>
      <c r="B330">
        <v>13277</v>
      </c>
      <c r="F330">
        <v>5731</v>
      </c>
    </row>
    <row r="331" spans="1:6">
      <c r="A331" t="s">
        <v>1122</v>
      </c>
    </row>
    <row r="332" spans="1:6">
      <c r="A332" t="s">
        <v>1121</v>
      </c>
    </row>
    <row r="333" spans="1:6">
      <c r="A333" t="s">
        <v>1120</v>
      </c>
      <c r="B333">
        <v>12925</v>
      </c>
      <c r="F333">
        <v>5432</v>
      </c>
    </row>
    <row r="334" spans="1:6">
      <c r="A334" t="s">
        <v>1119</v>
      </c>
    </row>
    <row r="335" spans="1:6">
      <c r="A335" t="s">
        <v>1118</v>
      </c>
    </row>
    <row r="336" spans="1:6">
      <c r="A336" t="s">
        <v>1117</v>
      </c>
      <c r="B336">
        <v>12577</v>
      </c>
      <c r="F336">
        <v>5234</v>
      </c>
    </row>
    <row r="337" spans="1:6">
      <c r="A337" t="s">
        <v>1116</v>
      </c>
    </row>
    <row r="338" spans="1:6">
      <c r="A338" t="s">
        <v>1115</v>
      </c>
    </row>
    <row r="339" spans="1:6">
      <c r="A339" t="s">
        <v>1114</v>
      </c>
      <c r="B339">
        <v>12287</v>
      </c>
      <c r="F339">
        <v>5031</v>
      </c>
    </row>
    <row r="340" spans="1:6">
      <c r="A340" t="s">
        <v>1113</v>
      </c>
    </row>
    <row r="341" spans="1:6">
      <c r="A341" t="s">
        <v>1112</v>
      </c>
    </row>
    <row r="342" spans="1:6">
      <c r="A342" t="s">
        <v>116</v>
      </c>
      <c r="B342">
        <v>11923</v>
      </c>
      <c r="F342">
        <v>4786</v>
      </c>
    </row>
    <row r="343" spans="1:6">
      <c r="A343" t="s">
        <v>1111</v>
      </c>
    </row>
    <row r="344" spans="1:6">
      <c r="A344" t="s">
        <v>1110</v>
      </c>
    </row>
    <row r="345" spans="1:6">
      <c r="A345" t="s">
        <v>1109</v>
      </c>
      <c r="B345">
        <v>11966</v>
      </c>
      <c r="F345">
        <v>4552</v>
      </c>
    </row>
    <row r="346" spans="1:6">
      <c r="A346" t="s">
        <v>1108</v>
      </c>
    </row>
    <row r="347" spans="1:6">
      <c r="A347" t="s">
        <v>1107</v>
      </c>
    </row>
    <row r="348" spans="1:6">
      <c r="A348" t="s">
        <v>1106</v>
      </c>
      <c r="B348">
        <v>11893</v>
      </c>
      <c r="F348">
        <v>4400</v>
      </c>
    </row>
    <row r="349" spans="1:6">
      <c r="A349" t="s">
        <v>1105</v>
      </c>
    </row>
    <row r="350" spans="1:6">
      <c r="A350" t="s">
        <v>1104</v>
      </c>
    </row>
    <row r="351" spans="1:6">
      <c r="A351" t="s">
        <v>1103</v>
      </c>
      <c r="B351">
        <v>12020</v>
      </c>
      <c r="F351">
        <v>4095</v>
      </c>
    </row>
    <row r="352" spans="1:6">
      <c r="A352" t="s">
        <v>1102</v>
      </c>
    </row>
    <row r="353" spans="1:6">
      <c r="A353" t="s">
        <v>1101</v>
      </c>
    </row>
    <row r="354" spans="1:6">
      <c r="A354" t="s">
        <v>115</v>
      </c>
      <c r="B354">
        <v>11950</v>
      </c>
      <c r="F354">
        <v>3757</v>
      </c>
    </row>
    <row r="355" spans="1:6">
      <c r="A355" t="s">
        <v>1100</v>
      </c>
    </row>
    <row r="356" spans="1:6">
      <c r="A356" t="s">
        <v>1099</v>
      </c>
    </row>
    <row r="357" spans="1:6">
      <c r="A357" t="s">
        <v>1098</v>
      </c>
      <c r="B357">
        <v>11478</v>
      </c>
      <c r="F357">
        <v>3478</v>
      </c>
    </row>
    <row r="358" spans="1:6">
      <c r="A358" t="s">
        <v>1097</v>
      </c>
    </row>
    <row r="359" spans="1:6">
      <c r="A359" t="s">
        <v>1096</v>
      </c>
    </row>
    <row r="360" spans="1:6">
      <c r="A360" t="s">
        <v>1095</v>
      </c>
      <c r="B360">
        <v>11208</v>
      </c>
      <c r="F360">
        <v>3336</v>
      </c>
    </row>
    <row r="361" spans="1:6">
      <c r="A361" t="s">
        <v>1094</v>
      </c>
    </row>
    <row r="362" spans="1:6">
      <c r="A362" t="s">
        <v>1093</v>
      </c>
    </row>
    <row r="363" spans="1:6">
      <c r="A363" t="s">
        <v>1092</v>
      </c>
      <c r="B363">
        <v>11079</v>
      </c>
      <c r="F363">
        <v>3134</v>
      </c>
    </row>
    <row r="364" spans="1:6">
      <c r="A364" t="s">
        <v>1091</v>
      </c>
    </row>
    <row r="365" spans="1:6">
      <c r="A365" t="s">
        <v>1090</v>
      </c>
    </row>
    <row r="366" spans="1:6">
      <c r="A366" t="s">
        <v>114</v>
      </c>
      <c r="B366">
        <v>11056</v>
      </c>
      <c r="F366">
        <v>2955</v>
      </c>
    </row>
    <row r="367" spans="1:6">
      <c r="A367" t="s">
        <v>1089</v>
      </c>
    </row>
    <row r="368" spans="1:6">
      <c r="A368" t="s">
        <v>1088</v>
      </c>
    </row>
    <row r="369" spans="1:6">
      <c r="A369" t="s">
        <v>1087</v>
      </c>
      <c r="B369">
        <v>10771</v>
      </c>
      <c r="F369">
        <v>2826</v>
      </c>
    </row>
    <row r="370" spans="1:6">
      <c r="A370" t="s">
        <v>1086</v>
      </c>
    </row>
    <row r="371" spans="1:6">
      <c r="A371" t="s">
        <v>1085</v>
      </c>
    </row>
    <row r="372" spans="1:6">
      <c r="A372" t="s">
        <v>1084</v>
      </c>
      <c r="B372">
        <v>10735</v>
      </c>
      <c r="F372">
        <v>2690</v>
      </c>
    </row>
    <row r="373" spans="1:6">
      <c r="A373" t="s">
        <v>1083</v>
      </c>
    </row>
    <row r="374" spans="1:6">
      <c r="A374" t="s">
        <v>1082</v>
      </c>
    </row>
    <row r="375" spans="1:6">
      <c r="A375" t="s">
        <v>1081</v>
      </c>
      <c r="B375">
        <v>10426</v>
      </c>
      <c r="F375">
        <v>2565</v>
      </c>
    </row>
    <row r="376" spans="1:6">
      <c r="A376" t="s">
        <v>1080</v>
      </c>
    </row>
    <row r="377" spans="1:6">
      <c r="A377" t="s">
        <v>1079</v>
      </c>
    </row>
    <row r="378" spans="1:6">
      <c r="A378" t="s">
        <v>113</v>
      </c>
      <c r="B378">
        <v>10414</v>
      </c>
      <c r="F378">
        <v>2342</v>
      </c>
    </row>
    <row r="379" spans="1:6">
      <c r="A379" t="s">
        <v>1078</v>
      </c>
    </row>
    <row r="380" spans="1:6">
      <c r="A380" t="s">
        <v>1077</v>
      </c>
    </row>
    <row r="381" spans="1:6">
      <c r="A381" t="s">
        <v>1076</v>
      </c>
      <c r="B381">
        <v>9797</v>
      </c>
      <c r="F381">
        <v>2229</v>
      </c>
    </row>
    <row r="382" spans="1:6">
      <c r="A382" t="s">
        <v>1075</v>
      </c>
    </row>
    <row r="383" spans="1:6">
      <c r="A383" t="s">
        <v>1074</v>
      </c>
    </row>
    <row r="384" spans="1:6">
      <c r="A384" t="s">
        <v>1073</v>
      </c>
      <c r="B384">
        <v>9291</v>
      </c>
      <c r="F384">
        <v>2067</v>
      </c>
    </row>
    <row r="385" spans="1:6">
      <c r="A385" t="s">
        <v>1072</v>
      </c>
    </row>
    <row r="386" spans="1:6">
      <c r="A386" t="s">
        <v>1071</v>
      </c>
    </row>
    <row r="387" spans="1:6">
      <c r="A387" t="s">
        <v>1070</v>
      </c>
      <c r="B387">
        <v>8850</v>
      </c>
      <c r="F387">
        <v>1939</v>
      </c>
    </row>
    <row r="388" spans="1:6">
      <c r="A388" t="s">
        <v>1069</v>
      </c>
    </row>
    <row r="389" spans="1:6">
      <c r="A389" t="s">
        <v>1068</v>
      </c>
    </row>
    <row r="390" spans="1:6">
      <c r="A390" t="s">
        <v>112</v>
      </c>
      <c r="B390">
        <v>8625</v>
      </c>
      <c r="F390">
        <v>1840</v>
      </c>
    </row>
    <row r="391" spans="1:6">
      <c r="A391" t="s">
        <v>1067</v>
      </c>
    </row>
    <row r="392" spans="1:6">
      <c r="A392" t="s">
        <v>1066</v>
      </c>
    </row>
    <row r="393" spans="1:6">
      <c r="A393" t="s">
        <v>1065</v>
      </c>
      <c r="B393">
        <v>7822</v>
      </c>
      <c r="F393">
        <v>1742</v>
      </c>
    </row>
    <row r="394" spans="1:6">
      <c r="A394" t="s">
        <v>1064</v>
      </c>
    </row>
    <row r="395" spans="1:6">
      <c r="A395" t="s">
        <v>1063</v>
      </c>
    </row>
    <row r="396" spans="1:6">
      <c r="A396" t="s">
        <v>1062</v>
      </c>
      <c r="B396">
        <v>7412</v>
      </c>
      <c r="F396">
        <v>1695</v>
      </c>
    </row>
    <row r="397" spans="1:6">
      <c r="A397" t="s">
        <v>1061</v>
      </c>
    </row>
    <row r="398" spans="1:6">
      <c r="A398" t="s">
        <v>1060</v>
      </c>
    </row>
    <row r="399" spans="1:6">
      <c r="A399" t="s">
        <v>1059</v>
      </c>
      <c r="B399">
        <v>7044</v>
      </c>
      <c r="F399">
        <v>1598</v>
      </c>
    </row>
    <row r="400" spans="1:6">
      <c r="A400" t="s">
        <v>1058</v>
      </c>
    </row>
    <row r="401" spans="1:6">
      <c r="A401" t="s">
        <v>1057</v>
      </c>
    </row>
    <row r="402" spans="1:6">
      <c r="A402" t="s">
        <v>111</v>
      </c>
      <c r="B402">
        <v>6777</v>
      </c>
      <c r="F402">
        <v>1515</v>
      </c>
    </row>
    <row r="403" spans="1:6">
      <c r="A403" t="s">
        <v>1056</v>
      </c>
    </row>
    <row r="404" spans="1:6">
      <c r="A404" t="s">
        <v>1055</v>
      </c>
    </row>
    <row r="405" spans="1:6">
      <c r="A405" t="s">
        <v>1054</v>
      </c>
      <c r="B405">
        <v>6318</v>
      </c>
      <c r="F405">
        <v>1386</v>
      </c>
    </row>
    <row r="406" spans="1:6">
      <c r="A406" t="s">
        <v>1053</v>
      </c>
    </row>
    <row r="407" spans="1:6">
      <c r="A407" t="s">
        <v>1052</v>
      </c>
    </row>
    <row r="408" spans="1:6">
      <c r="A408" t="s">
        <v>1051</v>
      </c>
      <c r="B408">
        <v>5994</v>
      </c>
      <c r="F408">
        <v>1298</v>
      </c>
    </row>
    <row r="409" spans="1:6">
      <c r="A409" t="s">
        <v>1050</v>
      </c>
    </row>
    <row r="410" spans="1:6">
      <c r="A410" t="s">
        <v>1049</v>
      </c>
    </row>
    <row r="411" spans="1:6">
      <c r="A411" t="s">
        <v>1048</v>
      </c>
      <c r="B411">
        <v>5712</v>
      </c>
      <c r="F411">
        <v>1197</v>
      </c>
    </row>
    <row r="412" spans="1:6">
      <c r="A412" t="s">
        <v>1047</v>
      </c>
    </row>
    <row r="413" spans="1:6">
      <c r="A413" t="s">
        <v>1046</v>
      </c>
    </row>
    <row r="414" spans="1:6">
      <c r="A414" t="s">
        <v>110</v>
      </c>
      <c r="B414">
        <v>5500</v>
      </c>
      <c r="F414">
        <v>1105</v>
      </c>
    </row>
    <row r="415" spans="1:6">
      <c r="A415" t="s">
        <v>1045</v>
      </c>
    </row>
    <row r="416" spans="1:6">
      <c r="A416" t="s">
        <v>1044</v>
      </c>
    </row>
    <row r="417" spans="1:6">
      <c r="A417" t="s">
        <v>1043</v>
      </c>
      <c r="B417">
        <v>5210</v>
      </c>
      <c r="F417">
        <v>1030</v>
      </c>
    </row>
    <row r="418" spans="1:6">
      <c r="A418" t="s">
        <v>1042</v>
      </c>
    </row>
    <row r="419" spans="1:6">
      <c r="A419" t="s">
        <v>1041</v>
      </c>
    </row>
    <row r="420" spans="1:6">
      <c r="A420" t="s">
        <v>1040</v>
      </c>
      <c r="B420">
        <v>5028</v>
      </c>
      <c r="F420">
        <v>928</v>
      </c>
    </row>
    <row r="421" spans="1:6">
      <c r="A421" t="s">
        <v>1039</v>
      </c>
    </row>
    <row r="422" spans="1:6">
      <c r="A422" t="s">
        <v>1038</v>
      </c>
    </row>
    <row r="423" spans="1:6">
      <c r="A423" t="s">
        <v>1037</v>
      </c>
      <c r="B423">
        <v>4756</v>
      </c>
      <c r="F423">
        <v>822</v>
      </c>
    </row>
    <row r="424" spans="1:6">
      <c r="A424" t="s">
        <v>1036</v>
      </c>
    </row>
    <row r="425" spans="1:6">
      <c r="A425" t="s">
        <v>1035</v>
      </c>
    </row>
    <row r="426" spans="1:6">
      <c r="A426" t="s">
        <v>109</v>
      </c>
      <c r="B426">
        <v>4495</v>
      </c>
      <c r="F426">
        <v>729</v>
      </c>
    </row>
    <row r="427" spans="1:6">
      <c r="A427" t="s">
        <v>1034</v>
      </c>
    </row>
    <row r="428" spans="1:6">
      <c r="A428" t="s">
        <v>1033</v>
      </c>
    </row>
    <row r="429" spans="1:6">
      <c r="A429" t="s">
        <v>1032</v>
      </c>
      <c r="B429">
        <v>4150</v>
      </c>
      <c r="F429">
        <v>616</v>
      </c>
    </row>
    <row r="430" spans="1:6">
      <c r="A430" t="s">
        <v>1031</v>
      </c>
    </row>
    <row r="431" spans="1:6">
      <c r="A431" t="s">
        <v>1030</v>
      </c>
    </row>
    <row r="432" spans="1:6">
      <c r="A432" t="s">
        <v>1029</v>
      </c>
      <c r="B432">
        <v>4025</v>
      </c>
      <c r="F432">
        <v>533</v>
      </c>
    </row>
    <row r="433" spans="1:6">
      <c r="A433" t="s">
        <v>1028</v>
      </c>
    </row>
    <row r="434" spans="1:6">
      <c r="A434" t="s">
        <v>1027</v>
      </c>
    </row>
    <row r="435" spans="1:6">
      <c r="A435" t="s">
        <v>1026</v>
      </c>
      <c r="B435">
        <v>3884</v>
      </c>
      <c r="F435">
        <v>482</v>
      </c>
    </row>
    <row r="436" spans="1:6">
      <c r="A436" t="s">
        <v>1025</v>
      </c>
    </row>
    <row r="437" spans="1:6">
      <c r="A437" t="s">
        <v>1024</v>
      </c>
    </row>
    <row r="438" spans="1:6">
      <c r="A438" t="s">
        <v>108</v>
      </c>
      <c r="B438">
        <v>3661</v>
      </c>
      <c r="F438">
        <v>441</v>
      </c>
    </row>
    <row r="441" spans="1:6">
      <c r="A441" t="s">
        <v>79</v>
      </c>
      <c r="B441" s="1">
        <v>42258.82471064815</v>
      </c>
      <c r="F441" s="1">
        <v>42258.827013888891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9" tint="0.39997558519241921"/>
    <pageSetUpPr fitToPage="1"/>
  </sheetPr>
  <dimension ref="A1:AD60"/>
  <sheetViews>
    <sheetView workbookViewId="0">
      <pane xSplit="1" ySplit="4" topLeftCell="F5" activePane="bottomRight" state="frozen"/>
      <selection pane="topRight" activeCell="B1" sqref="B1"/>
      <selection pane="bottomLeft" activeCell="A2" sqref="A2"/>
      <selection pane="bottomRight" activeCell="W55" sqref="W55"/>
    </sheetView>
  </sheetViews>
  <sheetFormatPr baseColWidth="10" defaultColWidth="8.83203125" defaultRowHeight="13" x14ac:dyDescent="0"/>
  <cols>
    <col min="1" max="1" width="49.33203125" style="12" customWidth="1"/>
    <col min="2" max="16384" width="8.83203125" style="12"/>
  </cols>
  <sheetData>
    <row r="1" spans="1:29" ht="16">
      <c r="A1" s="21" t="s">
        <v>266</v>
      </c>
    </row>
    <row r="2" spans="1:29">
      <c r="A2" s="12" t="s">
        <v>1160</v>
      </c>
    </row>
    <row r="4" spans="1:29">
      <c r="A4" s="12" t="s">
        <v>125</v>
      </c>
      <c r="B4" s="13" t="s">
        <v>126</v>
      </c>
      <c r="C4" s="13" t="s">
        <v>127</v>
      </c>
      <c r="D4" s="13" t="s">
        <v>128</v>
      </c>
      <c r="E4" s="13" t="s">
        <v>129</v>
      </c>
      <c r="F4" s="13" t="s">
        <v>130</v>
      </c>
      <c r="G4" s="13" t="s">
        <v>131</v>
      </c>
      <c r="H4" s="13" t="s">
        <v>132</v>
      </c>
      <c r="I4" s="13" t="s">
        <v>133</v>
      </c>
      <c r="J4" s="13" t="s">
        <v>134</v>
      </c>
      <c r="K4" s="13" t="s">
        <v>135</v>
      </c>
      <c r="L4" s="13" t="s">
        <v>136</v>
      </c>
      <c r="M4" s="13" t="s">
        <v>137</v>
      </c>
      <c r="N4" s="13">
        <f t="shared" ref="N4:S4" si="0">M4+1</f>
        <v>2015</v>
      </c>
      <c r="O4" s="13">
        <f t="shared" si="0"/>
        <v>2016</v>
      </c>
      <c r="P4" s="13">
        <f t="shared" si="0"/>
        <v>2017</v>
      </c>
      <c r="Q4" s="13">
        <f t="shared" si="0"/>
        <v>2018</v>
      </c>
      <c r="R4" s="13">
        <f t="shared" si="0"/>
        <v>2019</v>
      </c>
      <c r="S4" s="13">
        <f t="shared" si="0"/>
        <v>2020</v>
      </c>
    </row>
    <row r="5" spans="1:29">
      <c r="B5" s="13"/>
      <c r="C5" s="13"/>
      <c r="D5" s="13"/>
      <c r="E5" s="13"/>
      <c r="F5" s="13"/>
      <c r="G5" s="13"/>
      <c r="H5" s="13"/>
      <c r="I5" s="13"/>
      <c r="L5" s="13"/>
      <c r="M5" s="13"/>
      <c r="N5" s="13"/>
      <c r="O5" s="13"/>
      <c r="P5" s="13"/>
      <c r="Q5" s="13"/>
      <c r="R5" s="13"/>
      <c r="S5" s="13"/>
    </row>
    <row r="6" spans="1:29">
      <c r="A6" s="12" t="s">
        <v>138</v>
      </c>
      <c r="J6" s="14" t="s">
        <v>139</v>
      </c>
      <c r="K6" s="15"/>
      <c r="L6" s="15"/>
      <c r="M6" s="15"/>
      <c r="N6" s="15"/>
      <c r="O6" s="15"/>
    </row>
    <row r="7" spans="1:29">
      <c r="A7" s="16" t="s">
        <v>140</v>
      </c>
      <c r="G7" s="12">
        <v>0</v>
      </c>
      <c r="H7" s="12">
        <v>-2.5</v>
      </c>
      <c r="I7" s="12">
        <v>1.3</v>
      </c>
      <c r="J7" s="17">
        <v>-2.2000000000000002</v>
      </c>
      <c r="K7" s="17">
        <v>-1.8</v>
      </c>
      <c r="L7" s="17">
        <v>1.2</v>
      </c>
      <c r="M7" s="17">
        <v>2.5</v>
      </c>
      <c r="N7" s="17">
        <v>2.2000000000000002</v>
      </c>
      <c r="O7" s="17">
        <v>2</v>
      </c>
      <c r="V7" s="12" t="s">
        <v>141</v>
      </c>
      <c r="W7" s="18">
        <v>40695</v>
      </c>
      <c r="X7" s="18">
        <v>41183</v>
      </c>
      <c r="Y7" s="18">
        <v>41275</v>
      </c>
      <c r="Z7" s="12" t="s">
        <v>142</v>
      </c>
      <c r="AB7" s="18">
        <v>41426</v>
      </c>
      <c r="AC7" s="18">
        <v>41730</v>
      </c>
    </row>
    <row r="8" spans="1:29">
      <c r="A8" s="16" t="s">
        <v>143</v>
      </c>
      <c r="G8" s="12">
        <v>-3.5</v>
      </c>
      <c r="H8" s="12">
        <v>-10.1</v>
      </c>
      <c r="I8" s="12">
        <v>-9.1</v>
      </c>
      <c r="J8" s="17">
        <v>-5.9</v>
      </c>
      <c r="K8" s="17">
        <v>-4.5</v>
      </c>
      <c r="L8" s="17">
        <v>-3</v>
      </c>
      <c r="M8" s="17">
        <v>-2.2999999999999998</v>
      </c>
      <c r="N8" s="17">
        <v>-1.9</v>
      </c>
      <c r="O8" s="17">
        <v>-1.8</v>
      </c>
      <c r="U8" s="12">
        <v>2010</v>
      </c>
      <c r="V8" s="19">
        <f>I33</f>
        <v>-7</v>
      </c>
      <c r="W8" s="19"/>
      <c r="X8" s="19"/>
      <c r="Y8" s="19"/>
      <c r="Z8" s="19">
        <v>-3.6429999999999998</v>
      </c>
      <c r="AA8" s="12">
        <v>2005</v>
      </c>
    </row>
    <row r="9" spans="1:29">
      <c r="A9" s="16" t="s">
        <v>144</v>
      </c>
      <c r="G9" s="12">
        <v>-0.5</v>
      </c>
      <c r="H9" s="12">
        <v>-7.2</v>
      </c>
      <c r="I9" s="12">
        <v>-6.1</v>
      </c>
      <c r="J9" s="17">
        <v>-1.7</v>
      </c>
      <c r="K9" s="17">
        <v>0.3</v>
      </c>
      <c r="L9" s="17">
        <v>2.1</v>
      </c>
      <c r="M9" s="17">
        <v>2.8</v>
      </c>
      <c r="N9" s="17">
        <v>3.2</v>
      </c>
      <c r="O9" s="17">
        <v>3.3</v>
      </c>
      <c r="U9" s="12">
        <v>2011</v>
      </c>
      <c r="V9" s="19">
        <f>J49</f>
        <v>-3</v>
      </c>
      <c r="W9" s="19">
        <f>J9</f>
        <v>-1.7</v>
      </c>
      <c r="X9" s="19"/>
      <c r="Y9" s="19"/>
      <c r="Z9" s="19">
        <v>-1.5609999999999999</v>
      </c>
      <c r="AA9" s="12">
        <v>2006</v>
      </c>
    </row>
    <row r="10" spans="1:29">
      <c r="A10" s="16" t="s">
        <v>145</v>
      </c>
      <c r="G10" s="12">
        <v>-3.8</v>
      </c>
      <c r="H10" s="12">
        <v>-9.4</v>
      </c>
      <c r="I10" s="12">
        <v>-9.6</v>
      </c>
      <c r="J10" s="17">
        <v>-4.2</v>
      </c>
      <c r="K10" s="17">
        <v>-1.4</v>
      </c>
      <c r="L10" s="17">
        <v>0</v>
      </c>
      <c r="M10" s="17">
        <v>0</v>
      </c>
      <c r="N10" s="17">
        <v>-0.1</v>
      </c>
      <c r="O10" s="17">
        <v>-0.2</v>
      </c>
      <c r="U10" s="12">
        <v>2012</v>
      </c>
      <c r="V10" s="19">
        <f>K57</f>
        <v>-0.7</v>
      </c>
      <c r="W10" s="19">
        <f>K9</f>
        <v>0.3</v>
      </c>
      <c r="X10" s="19"/>
      <c r="Y10" s="19"/>
      <c r="Z10" s="19">
        <v>-0.06</v>
      </c>
      <c r="AA10" s="12">
        <v>2007</v>
      </c>
    </row>
    <row r="11" spans="1:29">
      <c r="A11" s="16" t="s">
        <v>146</v>
      </c>
      <c r="G11" s="12">
        <v>71.599999999999994</v>
      </c>
      <c r="H11" s="12">
        <v>83</v>
      </c>
      <c r="I11" s="12">
        <v>93</v>
      </c>
      <c r="J11" s="17">
        <v>106.4</v>
      </c>
      <c r="K11" s="17">
        <v>112.2</v>
      </c>
      <c r="L11" s="17">
        <v>115.3</v>
      </c>
      <c r="M11" s="17">
        <v>115</v>
      </c>
      <c r="N11" s="17">
        <v>112.9</v>
      </c>
      <c r="O11" s="17">
        <v>111</v>
      </c>
      <c r="U11" s="12">
        <v>2013</v>
      </c>
      <c r="V11" s="19">
        <f>L57</f>
        <v>0.1</v>
      </c>
      <c r="W11" s="19">
        <f>L9</f>
        <v>2.1</v>
      </c>
      <c r="X11" s="19">
        <f>L17</f>
        <v>0.2</v>
      </c>
      <c r="Y11" s="19">
        <f>L25</f>
        <v>-0.2</v>
      </c>
      <c r="Z11" s="19">
        <v>-0.65900000000000003</v>
      </c>
      <c r="AA11" s="12">
        <v>2008</v>
      </c>
    </row>
    <row r="12" spans="1:29">
      <c r="A12" s="16" t="s">
        <v>147</v>
      </c>
      <c r="U12" s="12">
        <v>2014</v>
      </c>
      <c r="V12" s="19">
        <f>M57</f>
        <v>0.4</v>
      </c>
      <c r="W12" s="19">
        <f>M9</f>
        <v>2.8</v>
      </c>
      <c r="X12" s="19">
        <f>M17</f>
        <v>2.4</v>
      </c>
      <c r="Y12" s="19">
        <f>M25</f>
        <v>2.1</v>
      </c>
      <c r="Z12" s="19"/>
      <c r="AB12" s="12">
        <f>M33</f>
        <v>0.4</v>
      </c>
      <c r="AC12" s="20">
        <f>M41</f>
        <v>0.3</v>
      </c>
    </row>
    <row r="14" spans="1:29">
      <c r="A14" s="12" t="s">
        <v>148</v>
      </c>
    </row>
    <row r="15" spans="1:29">
      <c r="A15" s="16" t="s">
        <v>140</v>
      </c>
      <c r="H15" s="12">
        <v>-2.9</v>
      </c>
      <c r="I15" s="12">
        <v>1.4</v>
      </c>
      <c r="J15" s="12">
        <v>-1.7</v>
      </c>
      <c r="K15" s="17">
        <v>-3</v>
      </c>
      <c r="L15" s="17">
        <v>-1</v>
      </c>
      <c r="M15" s="17">
        <v>1.2</v>
      </c>
      <c r="N15" s="17">
        <v>1.8</v>
      </c>
      <c r="O15" s="17">
        <v>1.8</v>
      </c>
      <c r="P15" s="17">
        <v>1.8</v>
      </c>
    </row>
    <row r="16" spans="1:29">
      <c r="A16" s="16" t="s">
        <v>143</v>
      </c>
      <c r="H16" s="12">
        <v>-10.199999999999999</v>
      </c>
      <c r="I16" s="12">
        <v>-9.8000000000000007</v>
      </c>
      <c r="J16" s="12">
        <v>-4.4000000000000004</v>
      </c>
      <c r="K16" s="17">
        <v>-5</v>
      </c>
      <c r="L16" s="17">
        <v>-4.5</v>
      </c>
      <c r="M16" s="17">
        <v>-2.5</v>
      </c>
      <c r="N16" s="17">
        <v>-1.9</v>
      </c>
      <c r="O16" s="17">
        <v>-1.9</v>
      </c>
      <c r="P16" s="17">
        <v>-1.8</v>
      </c>
    </row>
    <row r="17" spans="1:17">
      <c r="A17" s="16" t="s">
        <v>144</v>
      </c>
      <c r="H17" s="12">
        <v>-7.3</v>
      </c>
      <c r="I17" s="12">
        <v>-7</v>
      </c>
      <c r="J17" s="12">
        <v>-0.4</v>
      </c>
      <c r="K17" s="17">
        <v>-0.5</v>
      </c>
      <c r="L17" s="17">
        <v>0.2</v>
      </c>
      <c r="M17" s="17">
        <v>2.4</v>
      </c>
      <c r="N17" s="17">
        <v>3.1</v>
      </c>
      <c r="O17" s="17">
        <v>3.2</v>
      </c>
      <c r="P17" s="17">
        <v>3.3</v>
      </c>
    </row>
    <row r="18" spans="1:17">
      <c r="A18" s="16" t="s">
        <v>145</v>
      </c>
      <c r="H18" s="12">
        <v>-9.1</v>
      </c>
      <c r="I18" s="12">
        <v>-9</v>
      </c>
      <c r="J18" s="12">
        <v>-6.5</v>
      </c>
      <c r="K18" s="17">
        <v>-4.0999999999999996</v>
      </c>
      <c r="L18" s="17">
        <v>-2.2999999999999998</v>
      </c>
      <c r="M18" s="17">
        <v>-1</v>
      </c>
      <c r="N18" s="17">
        <v>-1.2</v>
      </c>
      <c r="O18" s="17">
        <v>-1.4</v>
      </c>
      <c r="P18" s="17">
        <v>-1.8</v>
      </c>
    </row>
    <row r="19" spans="1:17">
      <c r="A19" s="16" t="s">
        <v>146</v>
      </c>
      <c r="H19" s="12">
        <v>83.1</v>
      </c>
      <c r="I19" s="12">
        <v>93.3</v>
      </c>
      <c r="J19" s="12">
        <v>108.1</v>
      </c>
      <c r="K19" s="17">
        <v>119.1</v>
      </c>
      <c r="L19" s="17">
        <v>123.7</v>
      </c>
      <c r="M19" s="17">
        <v>123.6</v>
      </c>
      <c r="N19" s="17">
        <v>121.2</v>
      </c>
      <c r="O19" s="17">
        <v>118.4</v>
      </c>
      <c r="P19" s="17">
        <v>116</v>
      </c>
    </row>
    <row r="20" spans="1:17">
      <c r="A20" s="16" t="s">
        <v>149</v>
      </c>
    </row>
    <row r="22" spans="1:17">
      <c r="A22" s="12" t="s">
        <v>150</v>
      </c>
    </row>
    <row r="23" spans="1:17">
      <c r="A23" s="16" t="s">
        <v>140</v>
      </c>
      <c r="H23" s="12">
        <v>-2.9</v>
      </c>
      <c r="I23" s="12">
        <v>1.4</v>
      </c>
      <c r="J23" s="12">
        <v>-1.6</v>
      </c>
      <c r="K23" s="17">
        <v>-3</v>
      </c>
      <c r="L23" s="17">
        <v>-1</v>
      </c>
      <c r="M23" s="17">
        <v>0.8</v>
      </c>
      <c r="N23" s="17">
        <v>1.8</v>
      </c>
      <c r="O23" s="17">
        <v>1.8</v>
      </c>
      <c r="P23" s="17">
        <v>1.8</v>
      </c>
    </row>
    <row r="24" spans="1:17">
      <c r="A24" s="16" t="s">
        <v>143</v>
      </c>
      <c r="H24" s="12">
        <v>-10.199999999999999</v>
      </c>
      <c r="I24" s="12">
        <v>-9.8000000000000007</v>
      </c>
      <c r="J24" s="12">
        <v>-4.4000000000000004</v>
      </c>
      <c r="K24" s="17">
        <v>-5</v>
      </c>
      <c r="L24" s="17">
        <v>-4.5</v>
      </c>
      <c r="M24" s="17">
        <v>-2.5</v>
      </c>
      <c r="N24" s="17">
        <v>-2</v>
      </c>
      <c r="O24" s="17">
        <v>-1.8</v>
      </c>
      <c r="P24" s="17">
        <v>-1.8</v>
      </c>
    </row>
    <row r="25" spans="1:17">
      <c r="A25" s="16" t="s">
        <v>144</v>
      </c>
      <c r="H25" s="12">
        <v>-7.3</v>
      </c>
      <c r="I25" s="12">
        <v>-7</v>
      </c>
      <c r="J25" s="12">
        <v>-0.4</v>
      </c>
      <c r="K25" s="17">
        <v>-0.8</v>
      </c>
      <c r="L25" s="17">
        <v>-0.2</v>
      </c>
      <c r="M25" s="17">
        <v>2.1</v>
      </c>
      <c r="N25" s="17">
        <v>2.7</v>
      </c>
      <c r="O25" s="17">
        <v>2.9</v>
      </c>
      <c r="P25" s="17">
        <v>2.8</v>
      </c>
    </row>
    <row r="26" spans="1:17">
      <c r="A26" s="16" t="s">
        <v>145</v>
      </c>
      <c r="H26" s="12">
        <v>-9.1999999999999993</v>
      </c>
      <c r="I26" s="12">
        <v>-9.1</v>
      </c>
      <c r="J26" s="12">
        <v>-6.6</v>
      </c>
      <c r="K26" s="17">
        <v>-4.2</v>
      </c>
      <c r="L26" s="17">
        <v>-2.4</v>
      </c>
      <c r="M26" s="17">
        <v>-0.9</v>
      </c>
      <c r="N26" s="17">
        <v>-1.2</v>
      </c>
      <c r="O26" s="17">
        <v>-1.4</v>
      </c>
      <c r="P26" s="17">
        <v>-1.8</v>
      </c>
    </row>
    <row r="27" spans="1:17">
      <c r="A27" s="16" t="s">
        <v>146</v>
      </c>
      <c r="H27" s="12">
        <v>83.1</v>
      </c>
      <c r="I27" s="12">
        <v>93.3</v>
      </c>
      <c r="J27" s="12">
        <v>108.1</v>
      </c>
      <c r="K27" s="17">
        <v>120</v>
      </c>
      <c r="L27" s="17">
        <v>122.2</v>
      </c>
      <c r="M27" s="17">
        <v>122.3</v>
      </c>
      <c r="N27" s="17">
        <v>120</v>
      </c>
      <c r="O27" s="17">
        <v>117.2</v>
      </c>
      <c r="P27" s="17">
        <v>115</v>
      </c>
    </row>
    <row r="28" spans="1:17">
      <c r="A28" s="16" t="s">
        <v>151</v>
      </c>
    </row>
    <row r="30" spans="1:17">
      <c r="A30" s="12" t="s">
        <v>152</v>
      </c>
    </row>
    <row r="31" spans="1:17">
      <c r="A31" s="16" t="s">
        <v>140</v>
      </c>
      <c r="I31" s="12">
        <v>1.9</v>
      </c>
      <c r="J31" s="12">
        <v>-1.6</v>
      </c>
      <c r="K31" s="12">
        <v>-3.2</v>
      </c>
      <c r="L31" s="15">
        <v>-2.2999999999999998</v>
      </c>
      <c r="M31" s="15">
        <v>0.6</v>
      </c>
      <c r="N31" s="15">
        <v>1.5</v>
      </c>
      <c r="O31" s="15">
        <v>1.8</v>
      </c>
      <c r="P31" s="15">
        <v>1.8</v>
      </c>
      <c r="Q31" s="15">
        <v>1.8</v>
      </c>
    </row>
    <row r="32" spans="1:17">
      <c r="A32" s="16" t="s">
        <v>143</v>
      </c>
      <c r="I32" s="12">
        <v>-9.9</v>
      </c>
      <c r="J32" s="12">
        <v>-4.4000000000000004</v>
      </c>
      <c r="K32" s="12">
        <v>-6.4</v>
      </c>
      <c r="L32" s="15">
        <v>-5.5</v>
      </c>
      <c r="M32" s="15">
        <v>-4</v>
      </c>
      <c r="N32" s="15">
        <v>-2.5</v>
      </c>
      <c r="O32" s="15">
        <v>-1.9</v>
      </c>
      <c r="P32" s="15">
        <v>-1.6</v>
      </c>
      <c r="Q32" s="15">
        <v>-1.1000000000000001</v>
      </c>
    </row>
    <row r="33" spans="1:30">
      <c r="A33" s="16" t="s">
        <v>144</v>
      </c>
      <c r="I33" s="12">
        <v>-7</v>
      </c>
      <c r="J33" s="12">
        <v>-0.4</v>
      </c>
      <c r="K33" s="12">
        <v>-2</v>
      </c>
      <c r="L33" s="15">
        <v>-1.1000000000000001</v>
      </c>
      <c r="M33" s="15">
        <v>0.4</v>
      </c>
      <c r="N33" s="15">
        <v>1.8</v>
      </c>
      <c r="O33" s="15">
        <v>2.4</v>
      </c>
      <c r="P33" s="15">
        <v>2.8</v>
      </c>
      <c r="Q33" s="15">
        <v>3.2</v>
      </c>
    </row>
    <row r="34" spans="1:30">
      <c r="A34" s="16" t="s">
        <v>145</v>
      </c>
      <c r="I34" s="12">
        <v>-9</v>
      </c>
      <c r="J34" s="12">
        <v>-6.4</v>
      </c>
      <c r="K34" s="12">
        <v>-4</v>
      </c>
      <c r="L34" s="15">
        <v>-3.2</v>
      </c>
      <c r="M34" s="15">
        <v>-1.6</v>
      </c>
      <c r="N34" s="15">
        <v>-1.1000000000000001</v>
      </c>
      <c r="O34" s="15">
        <v>-1.1000000000000001</v>
      </c>
      <c r="P34" s="15">
        <v>-1.2</v>
      </c>
      <c r="Q34" s="15">
        <v>-1.1000000000000001</v>
      </c>
    </row>
    <row r="35" spans="1:30">
      <c r="A35" s="16" t="s">
        <v>146</v>
      </c>
      <c r="B35" s="12" t="s">
        <v>81</v>
      </c>
      <c r="I35" s="12">
        <v>93.2</v>
      </c>
      <c r="J35" s="12">
        <v>108</v>
      </c>
      <c r="K35" s="12">
        <v>123.6</v>
      </c>
      <c r="L35" s="15">
        <v>122.9</v>
      </c>
      <c r="M35" s="15">
        <v>124.2</v>
      </c>
      <c r="N35" s="15">
        <v>123.1</v>
      </c>
      <c r="O35" s="15">
        <v>120.5</v>
      </c>
      <c r="P35" s="15">
        <v>117.7</v>
      </c>
      <c r="Q35" s="15">
        <v>114.7</v>
      </c>
    </row>
    <row r="36" spans="1:30">
      <c r="A36" s="16" t="s">
        <v>153</v>
      </c>
    </row>
    <row r="38" spans="1:30">
      <c r="A38" s="12" t="s">
        <v>154</v>
      </c>
    </row>
    <row r="39" spans="1:30">
      <c r="A39" s="16" t="s">
        <v>140</v>
      </c>
      <c r="J39" s="12">
        <v>-1.3</v>
      </c>
      <c r="K39" s="12">
        <v>-3.2</v>
      </c>
      <c r="L39" s="12">
        <v>-1.4</v>
      </c>
      <c r="M39" s="17">
        <v>1.2</v>
      </c>
      <c r="N39" s="17">
        <v>1.5</v>
      </c>
      <c r="O39" s="17">
        <v>1.7</v>
      </c>
      <c r="P39" s="17">
        <v>1.8</v>
      </c>
      <c r="Q39" s="17">
        <v>1.8</v>
      </c>
      <c r="R39" s="17">
        <v>1.8</v>
      </c>
    </row>
    <row r="40" spans="1:30">
      <c r="A40" s="16" t="s">
        <v>143</v>
      </c>
      <c r="J40" s="12">
        <v>-4.3</v>
      </c>
      <c r="K40" s="12">
        <v>-6.5</v>
      </c>
      <c r="L40" s="12">
        <v>-4.9000000000000004</v>
      </c>
      <c r="M40" s="17">
        <v>-4</v>
      </c>
      <c r="N40" s="17">
        <v>-2.5</v>
      </c>
      <c r="O40" s="17">
        <v>-2</v>
      </c>
      <c r="P40" s="17">
        <v>-1.6</v>
      </c>
      <c r="Q40" s="17">
        <v>-1.4</v>
      </c>
      <c r="R40" s="17">
        <v>-1.2</v>
      </c>
    </row>
    <row r="41" spans="1:30">
      <c r="A41" s="16" t="s">
        <v>144</v>
      </c>
      <c r="J41" s="12">
        <v>-0.3</v>
      </c>
      <c r="K41" s="12">
        <v>-2.1</v>
      </c>
      <c r="L41" s="12">
        <v>-0.7</v>
      </c>
      <c r="M41" s="17">
        <v>0.3</v>
      </c>
      <c r="N41" s="17">
        <v>1.9</v>
      </c>
      <c r="O41" s="17">
        <v>2.4</v>
      </c>
      <c r="P41" s="17">
        <v>2.8</v>
      </c>
      <c r="Q41" s="17">
        <v>3.1</v>
      </c>
      <c r="R41" s="17">
        <v>3.3</v>
      </c>
    </row>
    <row r="42" spans="1:30">
      <c r="A42" s="16" t="s">
        <v>146</v>
      </c>
      <c r="J42" s="12">
        <v>108.2</v>
      </c>
      <c r="K42" s="12">
        <v>124.1</v>
      </c>
      <c r="L42" s="12">
        <v>128.80000000000001</v>
      </c>
      <c r="M42" s="15">
        <v>126.7</v>
      </c>
      <c r="N42" s="15">
        <v>124.8</v>
      </c>
      <c r="O42" s="15">
        <v>122.6</v>
      </c>
      <c r="P42" s="15">
        <v>119.1</v>
      </c>
      <c r="Q42" s="15">
        <v>116.6</v>
      </c>
      <c r="R42" s="15">
        <v>113.8</v>
      </c>
    </row>
    <row r="43" spans="1:30">
      <c r="A43" s="16" t="s">
        <v>155</v>
      </c>
    </row>
    <row r="44" spans="1:30">
      <c r="A44" s="16" t="s">
        <v>156</v>
      </c>
    </row>
    <row r="45" spans="1:30">
      <c r="X45" s="12" t="s">
        <v>157</v>
      </c>
    </row>
    <row r="46" spans="1:30">
      <c r="A46" s="12" t="s">
        <v>158</v>
      </c>
      <c r="AC46" s="18"/>
      <c r="AD46" s="18"/>
    </row>
    <row r="47" spans="1:30">
      <c r="A47" s="16" t="s">
        <v>140</v>
      </c>
      <c r="J47" s="12">
        <v>-1.8</v>
      </c>
      <c r="K47" s="12">
        <v>-3.3</v>
      </c>
      <c r="L47" s="12">
        <v>-1.4</v>
      </c>
      <c r="M47" s="17">
        <v>0.8</v>
      </c>
      <c r="N47" s="17">
        <v>1.2</v>
      </c>
      <c r="O47" s="17">
        <v>1.3</v>
      </c>
      <c r="P47" s="17">
        <v>1.4</v>
      </c>
      <c r="Q47" s="17">
        <v>1.6</v>
      </c>
      <c r="R47" s="17">
        <v>1.6</v>
      </c>
      <c r="W47" s="12" t="s">
        <v>141</v>
      </c>
      <c r="X47" s="18">
        <v>40695</v>
      </c>
      <c r="Y47" s="18">
        <v>41183</v>
      </c>
      <c r="Z47" s="18">
        <v>41275</v>
      </c>
      <c r="AA47" s="12" t="s">
        <v>159</v>
      </c>
    </row>
    <row r="48" spans="1:30">
      <c r="A48" s="16" t="s">
        <v>143</v>
      </c>
      <c r="J48" s="12">
        <v>-7.4</v>
      </c>
      <c r="K48" s="12">
        <v>-5.5</v>
      </c>
      <c r="L48" s="12">
        <v>-4.9000000000000004</v>
      </c>
      <c r="M48" s="17">
        <v>-3.9</v>
      </c>
      <c r="N48" s="17">
        <v>-3.4</v>
      </c>
      <c r="O48" s="17">
        <v>-3.3</v>
      </c>
      <c r="P48" s="17">
        <v>-3</v>
      </c>
      <c r="Q48" s="17">
        <v>-2.8</v>
      </c>
      <c r="R48" s="17">
        <v>-2.6</v>
      </c>
      <c r="V48" s="12">
        <v>2011</v>
      </c>
      <c r="W48" s="19">
        <f>V9</f>
        <v>-3</v>
      </c>
      <c r="X48" s="83">
        <f>W9</f>
        <v>-1.7</v>
      </c>
      <c r="Y48" s="83"/>
      <c r="Z48" s="83"/>
      <c r="AA48" s="19">
        <v>-3.6429999999999998</v>
      </c>
    </row>
    <row r="49" spans="1:30">
      <c r="A49" s="16" t="s">
        <v>144</v>
      </c>
      <c r="J49" s="12">
        <v>-3</v>
      </c>
      <c r="K49" s="12">
        <v>-0.6</v>
      </c>
      <c r="L49" s="12">
        <v>0.1</v>
      </c>
      <c r="M49" s="17">
        <v>1.5</v>
      </c>
      <c r="N49" s="17">
        <v>1.5</v>
      </c>
      <c r="O49" s="17">
        <v>1.8</v>
      </c>
      <c r="P49" s="17">
        <v>2.1</v>
      </c>
      <c r="Q49" s="17">
        <v>2.5</v>
      </c>
      <c r="R49" s="17">
        <v>2.7</v>
      </c>
      <c r="V49" s="12">
        <v>2012</v>
      </c>
      <c r="W49" s="19">
        <f t="shared" ref="W49:X51" si="1">V10</f>
        <v>-0.7</v>
      </c>
      <c r="X49" s="83">
        <f t="shared" si="1"/>
        <v>0.3</v>
      </c>
      <c r="Y49" s="83"/>
      <c r="Z49" s="83"/>
      <c r="AA49" s="19">
        <v>-1.5609999999999999</v>
      </c>
    </row>
    <row r="50" spans="1:30">
      <c r="A50" s="16" t="s">
        <v>146</v>
      </c>
      <c r="J50" s="12">
        <v>111.1</v>
      </c>
      <c r="K50" s="12">
        <v>124.8</v>
      </c>
      <c r="L50" s="12">
        <v>128</v>
      </c>
      <c r="M50" s="15">
        <v>127.8</v>
      </c>
      <c r="N50" s="15">
        <v>125.7</v>
      </c>
      <c r="O50" s="15">
        <v>125.5</v>
      </c>
      <c r="P50" s="15">
        <v>125</v>
      </c>
      <c r="Q50" s="15">
        <v>124.1</v>
      </c>
      <c r="R50" s="15">
        <v>123.3</v>
      </c>
      <c r="V50" s="12">
        <v>2013</v>
      </c>
      <c r="W50" s="19">
        <f t="shared" si="1"/>
        <v>0.1</v>
      </c>
      <c r="X50" s="83">
        <f t="shared" si="1"/>
        <v>2.1</v>
      </c>
      <c r="Y50" s="83">
        <f>X11</f>
        <v>0.2</v>
      </c>
      <c r="Z50" s="83">
        <f>Y11</f>
        <v>-0.2</v>
      </c>
      <c r="AA50" s="19">
        <v>-0.06</v>
      </c>
    </row>
    <row r="51" spans="1:30">
      <c r="A51" s="16" t="s">
        <v>160</v>
      </c>
      <c r="V51" s="12">
        <v>2014</v>
      </c>
      <c r="W51" s="19">
        <f t="shared" si="1"/>
        <v>0.4</v>
      </c>
      <c r="X51" s="83">
        <f t="shared" si="1"/>
        <v>2.8</v>
      </c>
      <c r="Y51" s="83">
        <f>X12</f>
        <v>2.4</v>
      </c>
      <c r="Z51" s="83">
        <f>Y12</f>
        <v>2.1</v>
      </c>
      <c r="AA51" s="19">
        <v>-0.65900000000000003</v>
      </c>
      <c r="AD51" s="20"/>
    </row>
    <row r="52" spans="1:30">
      <c r="A52" s="16" t="s">
        <v>161</v>
      </c>
    </row>
    <row r="53" spans="1:30">
      <c r="W53" s="19">
        <f>W51-W48</f>
        <v>3.4</v>
      </c>
    </row>
    <row r="54" spans="1:30">
      <c r="A54" s="12" t="s">
        <v>162</v>
      </c>
    </row>
    <row r="55" spans="1:30">
      <c r="A55" s="16" t="s">
        <v>140</v>
      </c>
      <c r="K55" s="12">
        <v>-4</v>
      </c>
      <c r="L55" s="12">
        <v>-1.6</v>
      </c>
      <c r="M55" s="17">
        <v>0.9</v>
      </c>
      <c r="N55" s="17">
        <v>1.6</v>
      </c>
      <c r="O55" s="17">
        <v>1.5</v>
      </c>
      <c r="P55" s="17">
        <v>1.4</v>
      </c>
      <c r="Q55" s="17">
        <v>1.3</v>
      </c>
      <c r="R55" s="17">
        <v>1.2</v>
      </c>
      <c r="S55" s="17">
        <v>1.2</v>
      </c>
    </row>
    <row r="56" spans="1:30">
      <c r="A56" s="16" t="s">
        <v>143</v>
      </c>
      <c r="K56" s="12">
        <v>-5.6</v>
      </c>
      <c r="L56" s="12">
        <v>-4.8</v>
      </c>
      <c r="M56" s="17">
        <v>-4.5</v>
      </c>
      <c r="N56" s="17">
        <v>-3.2</v>
      </c>
      <c r="O56" s="17">
        <v>-2.8</v>
      </c>
      <c r="P56" s="17">
        <v>-2.5</v>
      </c>
      <c r="Q56" s="17">
        <v>-2.4</v>
      </c>
      <c r="R56" s="17">
        <v>-2.4</v>
      </c>
      <c r="S56" s="17">
        <v>-2.4</v>
      </c>
    </row>
    <row r="57" spans="1:30">
      <c r="A57" s="16" t="s">
        <v>144</v>
      </c>
      <c r="K57" s="12">
        <v>-0.7</v>
      </c>
      <c r="L57" s="12">
        <v>0.1</v>
      </c>
      <c r="M57" s="17">
        <v>0.4</v>
      </c>
      <c r="N57" s="17">
        <v>1.6</v>
      </c>
      <c r="O57" s="17">
        <v>1.7</v>
      </c>
      <c r="P57" s="17">
        <v>1.8</v>
      </c>
      <c r="Q57" s="17">
        <v>1.7</v>
      </c>
      <c r="R57" s="17">
        <v>1.7</v>
      </c>
      <c r="S57" s="17">
        <v>1.7</v>
      </c>
    </row>
    <row r="58" spans="1:30">
      <c r="A58" s="16" t="s">
        <v>146</v>
      </c>
      <c r="K58" s="12">
        <v>125.8</v>
      </c>
      <c r="L58" s="12">
        <v>129.69999999999999</v>
      </c>
      <c r="M58" s="15">
        <v>127.8</v>
      </c>
      <c r="N58" s="15">
        <v>126.3</v>
      </c>
      <c r="O58" s="15">
        <v>124.3</v>
      </c>
      <c r="P58" s="15">
        <v>122.7</v>
      </c>
      <c r="Q58" s="15">
        <v>122.2</v>
      </c>
      <c r="R58" s="15">
        <v>121.7</v>
      </c>
      <c r="S58" s="15">
        <v>120.9</v>
      </c>
    </row>
    <row r="59" spans="1:30">
      <c r="A59" s="16" t="s">
        <v>163</v>
      </c>
    </row>
    <row r="60" spans="1:30">
      <c r="A60" s="16" t="s">
        <v>164</v>
      </c>
    </row>
  </sheetData>
  <pageMargins left="0.75" right="0.75" top="1" bottom="1" header="0.5" footer="0.5"/>
  <pageSetup scale="64" orientation="landscape" horizontalDpi="300" verticalDpi="300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</sheetPr>
  <dimension ref="A1:N56"/>
  <sheetViews>
    <sheetView workbookViewId="0">
      <selection activeCell="H15" sqref="H15"/>
    </sheetView>
  </sheetViews>
  <sheetFormatPr baseColWidth="10" defaultRowHeight="15" x14ac:dyDescent="0"/>
  <cols>
    <col min="2" max="14" width="16.1640625" customWidth="1"/>
  </cols>
  <sheetData>
    <row r="1" spans="1:14" ht="18">
      <c r="A1" s="7" t="s">
        <v>1001</v>
      </c>
    </row>
    <row r="2" spans="1:14">
      <c r="A2" t="s">
        <v>269</v>
      </c>
    </row>
    <row r="3" spans="1:14">
      <c r="A3" s="8" t="s">
        <v>1000</v>
      </c>
    </row>
    <row r="5" spans="1:14" ht="150">
      <c r="A5" t="s">
        <v>165</v>
      </c>
      <c r="B5" s="28" t="s">
        <v>730</v>
      </c>
      <c r="C5" s="28" t="s">
        <v>729</v>
      </c>
      <c r="D5" s="28" t="s">
        <v>728</v>
      </c>
      <c r="E5" s="28" t="s">
        <v>727</v>
      </c>
      <c r="F5" s="28" t="s">
        <v>726</v>
      </c>
      <c r="G5" s="28" t="s">
        <v>725</v>
      </c>
      <c r="H5" s="28" t="s">
        <v>724</v>
      </c>
      <c r="I5" s="28" t="s">
        <v>723</v>
      </c>
      <c r="J5" s="28" t="s">
        <v>722</v>
      </c>
      <c r="K5" s="28" t="s">
        <v>721</v>
      </c>
      <c r="L5" s="28" t="s">
        <v>720</v>
      </c>
      <c r="M5" s="28" t="s">
        <v>719</v>
      </c>
      <c r="N5" s="28" t="s">
        <v>718</v>
      </c>
    </row>
    <row r="6" spans="1:14">
      <c r="A6">
        <v>2014</v>
      </c>
      <c r="B6" s="80">
        <v>116.29</v>
      </c>
      <c r="C6">
        <v>102.24</v>
      </c>
      <c r="D6">
        <v>105.57</v>
      </c>
      <c r="E6" s="80">
        <v>118.09</v>
      </c>
      <c r="F6" s="64">
        <v>111.11</v>
      </c>
      <c r="G6">
        <v>101.82</v>
      </c>
      <c r="H6">
        <v>87.59</v>
      </c>
      <c r="I6">
        <v>83.2</v>
      </c>
      <c r="J6" s="64">
        <v>110.78</v>
      </c>
      <c r="K6">
        <v>100.68</v>
      </c>
      <c r="L6">
        <v>95.61</v>
      </c>
      <c r="M6">
        <v>108.41</v>
      </c>
      <c r="N6" s="64">
        <v>102.79</v>
      </c>
    </row>
    <row r="7" spans="1:14">
      <c r="A7">
        <v>2013</v>
      </c>
      <c r="B7">
        <v>112.47</v>
      </c>
      <c r="C7">
        <v>103.87</v>
      </c>
      <c r="D7">
        <v>105.73</v>
      </c>
      <c r="E7">
        <v>114.92</v>
      </c>
      <c r="F7">
        <v>111.47</v>
      </c>
      <c r="G7">
        <v>103.8</v>
      </c>
      <c r="H7">
        <v>95.92</v>
      </c>
      <c r="I7">
        <v>88.16</v>
      </c>
      <c r="J7">
        <v>114.02</v>
      </c>
      <c r="K7">
        <v>102.43</v>
      </c>
      <c r="L7">
        <v>96.92</v>
      </c>
      <c r="M7">
        <v>107.07</v>
      </c>
      <c r="N7">
        <v>103.65</v>
      </c>
    </row>
    <row r="8" spans="1:14">
      <c r="A8">
        <v>2012</v>
      </c>
      <c r="B8">
        <v>104.66</v>
      </c>
      <c r="C8">
        <v>103.17</v>
      </c>
      <c r="D8">
        <v>103.52</v>
      </c>
      <c r="E8">
        <v>111.23</v>
      </c>
      <c r="F8">
        <v>106.84</v>
      </c>
      <c r="G8">
        <v>102.69</v>
      </c>
      <c r="H8">
        <v>100.56</v>
      </c>
      <c r="I8">
        <v>92.39</v>
      </c>
      <c r="J8">
        <v>113.18</v>
      </c>
      <c r="K8">
        <v>100.47</v>
      </c>
      <c r="L8">
        <v>98.3</v>
      </c>
      <c r="M8">
        <v>104.93</v>
      </c>
      <c r="N8">
        <v>102.39</v>
      </c>
    </row>
    <row r="9" spans="1:14">
      <c r="A9">
        <v>2011</v>
      </c>
      <c r="B9">
        <v>105.3</v>
      </c>
      <c r="C9">
        <v>102.12</v>
      </c>
      <c r="D9">
        <v>102.93</v>
      </c>
      <c r="E9">
        <v>103.68</v>
      </c>
      <c r="F9">
        <v>102.02</v>
      </c>
      <c r="G9">
        <v>101.31</v>
      </c>
      <c r="H9">
        <v>104.64</v>
      </c>
      <c r="I9">
        <v>99.44</v>
      </c>
      <c r="J9">
        <v>106.28</v>
      </c>
      <c r="K9">
        <v>100.08</v>
      </c>
      <c r="L9">
        <v>98.76</v>
      </c>
      <c r="M9">
        <v>100.87</v>
      </c>
      <c r="N9">
        <v>101.36</v>
      </c>
    </row>
    <row r="10" spans="1:14">
      <c r="A10">
        <v>2010</v>
      </c>
      <c r="B10">
        <v>100</v>
      </c>
      <c r="C10">
        <v>100</v>
      </c>
      <c r="D10">
        <v>100</v>
      </c>
      <c r="E10">
        <v>100</v>
      </c>
      <c r="F10">
        <v>100</v>
      </c>
      <c r="G10">
        <v>100</v>
      </c>
      <c r="H10">
        <v>100</v>
      </c>
      <c r="I10">
        <v>100</v>
      </c>
      <c r="J10">
        <v>100</v>
      </c>
      <c r="K10">
        <v>100</v>
      </c>
      <c r="L10">
        <v>100</v>
      </c>
      <c r="M10">
        <v>100</v>
      </c>
      <c r="N10">
        <v>100</v>
      </c>
    </row>
    <row r="11" spans="1:14">
      <c r="A11">
        <v>2009</v>
      </c>
      <c r="B11">
        <v>90.93</v>
      </c>
      <c r="C11">
        <v>92.97</v>
      </c>
      <c r="D11">
        <v>91.02</v>
      </c>
      <c r="E11">
        <v>102.78</v>
      </c>
      <c r="F11">
        <v>96.26</v>
      </c>
      <c r="G11">
        <v>98.56</v>
      </c>
      <c r="H11">
        <v>105.42</v>
      </c>
      <c r="I11">
        <v>104.35</v>
      </c>
      <c r="J11">
        <v>95.88</v>
      </c>
      <c r="K11">
        <v>97.99</v>
      </c>
      <c r="L11">
        <v>100.14</v>
      </c>
      <c r="M11">
        <v>99.07</v>
      </c>
      <c r="N11">
        <v>96.88</v>
      </c>
    </row>
    <row r="12" spans="1:14">
      <c r="A12">
        <v>2008</v>
      </c>
      <c r="B12">
        <v>91.33</v>
      </c>
      <c r="C12">
        <v>93.27</v>
      </c>
      <c r="D12">
        <v>93.57</v>
      </c>
      <c r="E12">
        <v>104.94</v>
      </c>
      <c r="F12">
        <v>94.67</v>
      </c>
      <c r="G12">
        <v>98.74</v>
      </c>
      <c r="H12">
        <v>108.5</v>
      </c>
      <c r="I12">
        <v>108.26</v>
      </c>
      <c r="J12">
        <v>93.14</v>
      </c>
      <c r="K12">
        <v>101.21</v>
      </c>
      <c r="L12">
        <v>102.54</v>
      </c>
      <c r="M12">
        <v>97.48</v>
      </c>
      <c r="N12">
        <v>97.14</v>
      </c>
    </row>
    <row r="13" spans="1:14">
      <c r="A13">
        <v>2007</v>
      </c>
      <c r="B13">
        <v>85.63</v>
      </c>
      <c r="C13">
        <v>92.05</v>
      </c>
      <c r="D13">
        <v>92.32</v>
      </c>
      <c r="E13">
        <v>105.38</v>
      </c>
      <c r="F13">
        <v>95.53</v>
      </c>
      <c r="G13">
        <v>98.62</v>
      </c>
      <c r="H13">
        <v>110.18</v>
      </c>
      <c r="I13">
        <v>101.87</v>
      </c>
      <c r="J13">
        <v>92.03</v>
      </c>
      <c r="K13">
        <v>102.9</v>
      </c>
      <c r="L13">
        <v>103.22</v>
      </c>
      <c r="M13">
        <v>91.65</v>
      </c>
      <c r="N13">
        <v>96.63</v>
      </c>
    </row>
    <row r="14" spans="1:14">
      <c r="A14">
        <v>2006</v>
      </c>
      <c r="B14">
        <v>89.66</v>
      </c>
      <c r="C14">
        <v>88.3</v>
      </c>
      <c r="D14">
        <v>88.5</v>
      </c>
      <c r="E14">
        <v>104.72</v>
      </c>
      <c r="F14">
        <v>94.03</v>
      </c>
      <c r="G14">
        <v>97</v>
      </c>
      <c r="H14">
        <v>110.15</v>
      </c>
      <c r="I14">
        <v>94.83</v>
      </c>
      <c r="J14">
        <v>100.96</v>
      </c>
      <c r="K14">
        <v>101.21</v>
      </c>
      <c r="L14">
        <v>101.96</v>
      </c>
      <c r="M14">
        <v>92.18</v>
      </c>
      <c r="N14">
        <v>95.15</v>
      </c>
    </row>
    <row r="15" spans="1:14">
      <c r="A15">
        <v>2005</v>
      </c>
      <c r="B15">
        <v>83.03</v>
      </c>
      <c r="C15">
        <v>85.54</v>
      </c>
      <c r="D15">
        <v>85.96</v>
      </c>
      <c r="E15">
        <v>103.76</v>
      </c>
      <c r="F15">
        <v>93.57</v>
      </c>
      <c r="G15">
        <v>96.38</v>
      </c>
      <c r="H15">
        <v>108.81</v>
      </c>
      <c r="I15">
        <v>86.7</v>
      </c>
      <c r="J15">
        <v>101.64</v>
      </c>
      <c r="K15">
        <v>100.99</v>
      </c>
      <c r="L15">
        <v>102.73</v>
      </c>
      <c r="M15">
        <v>92.8</v>
      </c>
      <c r="N15">
        <v>93.47</v>
      </c>
    </row>
    <row r="16" spans="1:14">
      <c r="A16">
        <v>2004</v>
      </c>
      <c r="B16">
        <v>85.6</v>
      </c>
      <c r="C16">
        <v>83.65</v>
      </c>
      <c r="D16">
        <v>83.45</v>
      </c>
      <c r="E16">
        <v>104.75</v>
      </c>
      <c r="F16">
        <v>94.51</v>
      </c>
      <c r="G16">
        <v>96.32</v>
      </c>
      <c r="H16">
        <v>108.11</v>
      </c>
      <c r="I16">
        <v>84.61</v>
      </c>
      <c r="J16">
        <v>102.37</v>
      </c>
      <c r="K16">
        <v>101.19</v>
      </c>
      <c r="L16">
        <v>101.84</v>
      </c>
      <c r="M16">
        <v>93.23</v>
      </c>
      <c r="N16">
        <v>92.43</v>
      </c>
    </row>
    <row r="17" spans="1:14">
      <c r="A17">
        <v>2003</v>
      </c>
      <c r="B17">
        <v>76.95</v>
      </c>
      <c r="C17">
        <v>79.489999999999995</v>
      </c>
      <c r="D17">
        <v>79.64</v>
      </c>
      <c r="E17">
        <v>101.33</v>
      </c>
      <c r="F17">
        <v>94.23</v>
      </c>
      <c r="G17">
        <v>96.4</v>
      </c>
      <c r="H17">
        <v>106.32</v>
      </c>
      <c r="I17">
        <v>77.430000000000007</v>
      </c>
      <c r="J17">
        <v>99.73</v>
      </c>
      <c r="K17">
        <v>102.24</v>
      </c>
      <c r="L17">
        <v>102.42</v>
      </c>
      <c r="M17">
        <v>94.14</v>
      </c>
      <c r="N17">
        <v>90.44</v>
      </c>
    </row>
    <row r="18" spans="1:14">
      <c r="A18">
        <v>2002</v>
      </c>
      <c r="B18">
        <v>78.099999999999994</v>
      </c>
      <c r="C18">
        <v>76.069999999999993</v>
      </c>
      <c r="D18">
        <v>77.150000000000006</v>
      </c>
      <c r="E18">
        <v>102.59</v>
      </c>
      <c r="F18">
        <v>97.12</v>
      </c>
      <c r="G18">
        <v>97.01</v>
      </c>
      <c r="H18">
        <v>104.41</v>
      </c>
      <c r="I18">
        <v>70.05</v>
      </c>
      <c r="J18">
        <v>100.78</v>
      </c>
      <c r="K18">
        <v>104.7</v>
      </c>
      <c r="L18">
        <v>101.67</v>
      </c>
      <c r="M18">
        <v>95.86</v>
      </c>
      <c r="N18">
        <v>90.08</v>
      </c>
    </row>
    <row r="19" spans="1:14">
      <c r="A19">
        <v>2001</v>
      </c>
      <c r="B19">
        <v>71.5</v>
      </c>
      <c r="C19">
        <v>74</v>
      </c>
      <c r="D19">
        <v>75.040000000000006</v>
      </c>
      <c r="E19">
        <v>109.61</v>
      </c>
      <c r="F19">
        <v>97.05</v>
      </c>
      <c r="G19">
        <v>96.94</v>
      </c>
      <c r="H19">
        <v>102.96</v>
      </c>
      <c r="I19">
        <v>64.03</v>
      </c>
      <c r="J19">
        <v>98.05</v>
      </c>
      <c r="K19">
        <v>106.47</v>
      </c>
      <c r="L19">
        <v>103.36</v>
      </c>
      <c r="M19">
        <v>95.48</v>
      </c>
      <c r="N19">
        <v>89.42</v>
      </c>
    </row>
    <row r="20" spans="1:14">
      <c r="A20">
        <v>2000</v>
      </c>
      <c r="B20">
        <v>73.41</v>
      </c>
      <c r="C20">
        <v>71.88</v>
      </c>
      <c r="D20">
        <v>73.27</v>
      </c>
      <c r="E20">
        <v>103.95</v>
      </c>
      <c r="F20">
        <v>101.32</v>
      </c>
      <c r="G20">
        <v>96.74</v>
      </c>
      <c r="H20">
        <v>92.12</v>
      </c>
      <c r="I20">
        <v>52.85</v>
      </c>
      <c r="J20">
        <v>90.69</v>
      </c>
      <c r="K20">
        <v>109.18</v>
      </c>
      <c r="L20">
        <v>101.71</v>
      </c>
      <c r="M20">
        <v>99.45</v>
      </c>
      <c r="N20">
        <v>88.49</v>
      </c>
    </row>
    <row r="21" spans="1:14">
      <c r="A21">
        <v>1999</v>
      </c>
      <c r="B21">
        <v>79.510000000000005</v>
      </c>
      <c r="C21">
        <v>69.78</v>
      </c>
      <c r="D21">
        <v>71.459999999999994</v>
      </c>
      <c r="E21">
        <v>108.06</v>
      </c>
      <c r="F21">
        <v>96.52</v>
      </c>
      <c r="G21">
        <v>95.11</v>
      </c>
      <c r="H21">
        <v>90.24</v>
      </c>
      <c r="I21">
        <v>52.37</v>
      </c>
      <c r="J21">
        <v>99.73</v>
      </c>
      <c r="K21">
        <v>111.97</v>
      </c>
      <c r="L21">
        <v>101.12</v>
      </c>
      <c r="M21">
        <v>92.21</v>
      </c>
      <c r="N21">
        <v>87.58</v>
      </c>
    </row>
    <row r="22" spans="1:14">
      <c r="A22">
        <v>1998</v>
      </c>
      <c r="B22">
        <v>72.23</v>
      </c>
      <c r="C22">
        <v>69.010000000000005</v>
      </c>
      <c r="D22">
        <v>71.150000000000006</v>
      </c>
      <c r="E22">
        <v>109.75</v>
      </c>
      <c r="F22">
        <v>92.52</v>
      </c>
      <c r="G22">
        <v>93.59</v>
      </c>
      <c r="H22">
        <v>86.42</v>
      </c>
      <c r="I22">
        <v>46.73</v>
      </c>
      <c r="J22">
        <v>104</v>
      </c>
      <c r="K22">
        <v>115.69</v>
      </c>
      <c r="L22">
        <v>102.92</v>
      </c>
      <c r="M22">
        <v>93.42</v>
      </c>
      <c r="N22">
        <v>85.68</v>
      </c>
    </row>
    <row r="23" spans="1:14">
      <c r="A23">
        <v>1997</v>
      </c>
      <c r="B23">
        <v>72.48</v>
      </c>
      <c r="C23">
        <v>67.59</v>
      </c>
      <c r="D23">
        <v>70.33</v>
      </c>
      <c r="E23">
        <v>116.52</v>
      </c>
      <c r="F23">
        <v>93.19</v>
      </c>
      <c r="G23">
        <v>93.46</v>
      </c>
      <c r="H23">
        <v>85.83</v>
      </c>
      <c r="I23">
        <v>40.04</v>
      </c>
      <c r="J23">
        <v>112.21</v>
      </c>
      <c r="K23">
        <v>118.5</v>
      </c>
      <c r="L23">
        <v>102.24</v>
      </c>
      <c r="M23">
        <v>97.2</v>
      </c>
      <c r="N23">
        <v>84.76</v>
      </c>
    </row>
    <row r="24" spans="1:14">
      <c r="A24">
        <v>1996</v>
      </c>
      <c r="B24">
        <v>79.099999999999994</v>
      </c>
      <c r="C24">
        <v>64.510000000000005</v>
      </c>
      <c r="D24">
        <v>66.8</v>
      </c>
      <c r="E24">
        <v>115.34</v>
      </c>
      <c r="F24">
        <v>89.86</v>
      </c>
      <c r="G24">
        <v>91.74</v>
      </c>
      <c r="H24">
        <v>85.6</v>
      </c>
      <c r="I24">
        <v>34.96</v>
      </c>
      <c r="J24">
        <v>117.77</v>
      </c>
      <c r="K24">
        <v>117.6</v>
      </c>
      <c r="L24">
        <v>102.56</v>
      </c>
      <c r="M24">
        <v>97.04</v>
      </c>
      <c r="N24">
        <v>83.08</v>
      </c>
    </row>
    <row r="25" spans="1:14">
      <c r="A25">
        <v>1995</v>
      </c>
      <c r="B25">
        <v>76.67</v>
      </c>
      <c r="C25">
        <v>59.19</v>
      </c>
      <c r="D25">
        <v>60.85</v>
      </c>
      <c r="E25">
        <v>116.63</v>
      </c>
      <c r="F25">
        <v>89.76</v>
      </c>
      <c r="G25">
        <v>91.86</v>
      </c>
      <c r="H25">
        <v>87.96</v>
      </c>
      <c r="I25">
        <v>34.35</v>
      </c>
      <c r="J25">
        <v>119.04</v>
      </c>
      <c r="K25">
        <v>117.33</v>
      </c>
      <c r="L25">
        <v>103.43</v>
      </c>
      <c r="M25">
        <v>97.06</v>
      </c>
      <c r="N25">
        <v>81.66</v>
      </c>
    </row>
    <row r="26" spans="1:14" ht="45">
      <c r="A26" s="45" t="s">
        <v>976</v>
      </c>
      <c r="B26" s="6" t="s">
        <v>987</v>
      </c>
      <c r="C26" s="6" t="s">
        <v>988</v>
      </c>
      <c r="D26" s="6" t="s">
        <v>989</v>
      </c>
      <c r="E26" s="6" t="s">
        <v>990</v>
      </c>
      <c r="F26" s="6" t="s">
        <v>991</v>
      </c>
      <c r="G26" s="6" t="s">
        <v>992</v>
      </c>
      <c r="H26" s="6" t="s">
        <v>993</v>
      </c>
      <c r="I26" s="6" t="s">
        <v>994</v>
      </c>
      <c r="J26" s="6" t="s">
        <v>995</v>
      </c>
      <c r="K26" s="6" t="s">
        <v>996</v>
      </c>
      <c r="L26" s="6" t="s">
        <v>997</v>
      </c>
      <c r="M26" s="6" t="s">
        <v>998</v>
      </c>
      <c r="N26" s="6" t="s">
        <v>999</v>
      </c>
    </row>
    <row r="27" spans="1:14" ht="60">
      <c r="A27" s="45" t="s">
        <v>167</v>
      </c>
      <c r="B27" s="6" t="s">
        <v>303</v>
      </c>
      <c r="C27" s="6" t="s">
        <v>303</v>
      </c>
      <c r="D27" s="6" t="s">
        <v>303</v>
      </c>
      <c r="E27" s="6" t="s">
        <v>303</v>
      </c>
      <c r="F27" s="6" t="s">
        <v>303</v>
      </c>
      <c r="G27" s="6" t="s">
        <v>303</v>
      </c>
      <c r="H27" s="6" t="s">
        <v>303</v>
      </c>
      <c r="I27" s="6" t="s">
        <v>303</v>
      </c>
      <c r="J27" s="6" t="s">
        <v>303</v>
      </c>
      <c r="K27" s="6" t="s">
        <v>303</v>
      </c>
      <c r="L27" s="6" t="s">
        <v>303</v>
      </c>
      <c r="M27" s="6" t="s">
        <v>303</v>
      </c>
      <c r="N27" s="6" t="s">
        <v>303</v>
      </c>
    </row>
    <row r="30" spans="1:14" ht="18">
      <c r="A30" s="7" t="s">
        <v>977</v>
      </c>
    </row>
    <row r="31" spans="1:14">
      <c r="A31" t="s">
        <v>269</v>
      </c>
    </row>
    <row r="32" spans="1:14">
      <c r="A32" s="8" t="s">
        <v>975</v>
      </c>
    </row>
    <row r="34" spans="1:14" ht="150">
      <c r="A34" t="s">
        <v>165</v>
      </c>
      <c r="B34" s="28" t="s">
        <v>730</v>
      </c>
      <c r="C34" s="28" t="s">
        <v>729</v>
      </c>
      <c r="D34" s="28" t="s">
        <v>728</v>
      </c>
      <c r="E34" s="28" t="s">
        <v>727</v>
      </c>
      <c r="F34" s="28" t="s">
        <v>726</v>
      </c>
      <c r="G34" s="28" t="s">
        <v>725</v>
      </c>
      <c r="H34" s="28" t="s">
        <v>724</v>
      </c>
      <c r="I34" s="28" t="s">
        <v>723</v>
      </c>
      <c r="J34" s="28" t="s">
        <v>722</v>
      </c>
      <c r="K34" s="28" t="s">
        <v>721</v>
      </c>
      <c r="L34" s="28" t="s">
        <v>720</v>
      </c>
      <c r="M34" s="28" t="s">
        <v>719</v>
      </c>
      <c r="N34" s="28" t="s">
        <v>718</v>
      </c>
    </row>
    <row r="35" spans="1:14">
      <c r="A35">
        <v>2014</v>
      </c>
      <c r="B35" s="2">
        <v>110.89</v>
      </c>
      <c r="C35">
        <v>101.78</v>
      </c>
      <c r="D35">
        <v>105.04</v>
      </c>
      <c r="E35" s="2">
        <v>115.88</v>
      </c>
      <c r="F35" s="2">
        <v>108.65</v>
      </c>
      <c r="G35">
        <v>100.91</v>
      </c>
      <c r="H35">
        <v>87.73</v>
      </c>
      <c r="I35">
        <v>84.17</v>
      </c>
      <c r="J35" s="2">
        <v>104.64</v>
      </c>
      <c r="K35">
        <v>98.42</v>
      </c>
      <c r="L35">
        <v>97.82</v>
      </c>
      <c r="M35">
        <v>104.35</v>
      </c>
      <c r="N35">
        <v>101.46</v>
      </c>
    </row>
    <row r="36" spans="1:14">
      <c r="A36">
        <v>2013</v>
      </c>
      <c r="B36">
        <v>110.03</v>
      </c>
      <c r="C36">
        <v>103.66</v>
      </c>
      <c r="D36">
        <v>105.64</v>
      </c>
      <c r="E36">
        <v>113.74</v>
      </c>
      <c r="F36">
        <v>108.48</v>
      </c>
      <c r="G36">
        <v>101.94</v>
      </c>
      <c r="H36">
        <v>94.47</v>
      </c>
      <c r="I36">
        <v>90.1</v>
      </c>
      <c r="J36">
        <v>111.32</v>
      </c>
      <c r="K36">
        <v>100.63</v>
      </c>
      <c r="L36">
        <v>96.76</v>
      </c>
      <c r="M36">
        <v>103.04</v>
      </c>
      <c r="N36">
        <v>101.97</v>
      </c>
    </row>
    <row r="37" spans="1:14">
      <c r="A37">
        <v>2012</v>
      </c>
      <c r="B37">
        <v>101.23</v>
      </c>
      <c r="C37">
        <v>102.53</v>
      </c>
      <c r="D37">
        <v>103</v>
      </c>
      <c r="E37">
        <v>109.76</v>
      </c>
      <c r="F37">
        <v>103.96</v>
      </c>
      <c r="G37">
        <v>100.42</v>
      </c>
      <c r="H37">
        <v>97.71</v>
      </c>
      <c r="I37">
        <v>92.91</v>
      </c>
      <c r="J37">
        <v>110.37</v>
      </c>
      <c r="K37">
        <v>98.12</v>
      </c>
      <c r="L37">
        <v>97.12</v>
      </c>
      <c r="M37">
        <v>101.87</v>
      </c>
      <c r="N37">
        <v>100.18</v>
      </c>
    </row>
    <row r="38" spans="1:14">
      <c r="A38">
        <v>2011</v>
      </c>
      <c r="B38">
        <v>103.76</v>
      </c>
      <c r="C38">
        <v>101.78</v>
      </c>
      <c r="D38">
        <v>102.6</v>
      </c>
      <c r="E38">
        <v>103.14</v>
      </c>
      <c r="F38">
        <v>99.92</v>
      </c>
      <c r="G38">
        <v>99.76</v>
      </c>
      <c r="H38">
        <v>103.89</v>
      </c>
      <c r="I38">
        <v>99.21</v>
      </c>
      <c r="J38">
        <v>103.97</v>
      </c>
      <c r="K38">
        <v>98.28</v>
      </c>
      <c r="L38">
        <v>97.76</v>
      </c>
      <c r="M38">
        <v>100</v>
      </c>
      <c r="N38">
        <v>100.12</v>
      </c>
    </row>
    <row r="39" spans="1:14">
      <c r="A39">
        <v>2010</v>
      </c>
      <c r="B39">
        <v>100</v>
      </c>
      <c r="C39">
        <v>100</v>
      </c>
      <c r="D39">
        <v>100</v>
      </c>
      <c r="E39">
        <v>100</v>
      </c>
      <c r="F39">
        <v>100</v>
      </c>
      <c r="G39">
        <v>100</v>
      </c>
      <c r="H39">
        <v>100</v>
      </c>
      <c r="I39">
        <v>100</v>
      </c>
      <c r="J39">
        <v>100</v>
      </c>
      <c r="K39">
        <v>100</v>
      </c>
      <c r="L39">
        <v>100</v>
      </c>
      <c r="M39">
        <v>100</v>
      </c>
      <c r="N39">
        <v>100</v>
      </c>
    </row>
    <row r="40" spans="1:14">
      <c r="A40">
        <v>2009</v>
      </c>
      <c r="B40">
        <v>94.51</v>
      </c>
      <c r="C40">
        <v>92.85</v>
      </c>
      <c r="D40">
        <v>90.89</v>
      </c>
      <c r="E40">
        <v>102.39</v>
      </c>
      <c r="F40">
        <v>95.8</v>
      </c>
      <c r="G40">
        <v>98.08</v>
      </c>
      <c r="H40">
        <v>105.27</v>
      </c>
      <c r="I40">
        <v>103.07</v>
      </c>
      <c r="J40">
        <v>94.88</v>
      </c>
      <c r="K40">
        <v>97.35</v>
      </c>
      <c r="L40">
        <v>100.08</v>
      </c>
      <c r="M40">
        <v>97.29</v>
      </c>
      <c r="N40">
        <v>96.74</v>
      </c>
    </row>
    <row r="41" spans="1:14">
      <c r="A41">
        <v>2008</v>
      </c>
      <c r="B41">
        <v>96.3</v>
      </c>
      <c r="C41">
        <v>93.07</v>
      </c>
      <c r="D41">
        <v>93.34</v>
      </c>
      <c r="E41">
        <v>104.57</v>
      </c>
      <c r="F41">
        <v>93.8</v>
      </c>
      <c r="G41">
        <v>98.06</v>
      </c>
      <c r="H41">
        <v>108.29</v>
      </c>
      <c r="I41">
        <v>106.09</v>
      </c>
      <c r="J41">
        <v>91.86</v>
      </c>
      <c r="K41">
        <v>100.1</v>
      </c>
      <c r="L41">
        <v>102.19</v>
      </c>
      <c r="M41">
        <v>96.53</v>
      </c>
      <c r="N41">
        <v>96.99</v>
      </c>
    </row>
    <row r="42" spans="1:14">
      <c r="A42">
        <v>2007</v>
      </c>
      <c r="B42">
        <v>92.09</v>
      </c>
      <c r="C42">
        <v>92.37</v>
      </c>
      <c r="D42">
        <v>92.66</v>
      </c>
      <c r="E42">
        <v>106.21</v>
      </c>
      <c r="F42">
        <v>95.42</v>
      </c>
      <c r="G42">
        <v>98.49</v>
      </c>
      <c r="H42">
        <v>109.73</v>
      </c>
      <c r="I42">
        <v>100.98</v>
      </c>
      <c r="J42">
        <v>92.5</v>
      </c>
      <c r="K42">
        <v>101.44</v>
      </c>
      <c r="L42">
        <v>102.67</v>
      </c>
      <c r="M42">
        <v>93.77</v>
      </c>
      <c r="N42">
        <v>97.15</v>
      </c>
    </row>
    <row r="43" spans="1:14">
      <c r="A43">
        <v>2006</v>
      </c>
      <c r="B43">
        <v>94.45</v>
      </c>
      <c r="C43">
        <v>88.29</v>
      </c>
      <c r="D43">
        <v>88.57</v>
      </c>
      <c r="E43">
        <v>105.38</v>
      </c>
      <c r="F43">
        <v>93.05</v>
      </c>
      <c r="G43">
        <v>96.01</v>
      </c>
      <c r="H43">
        <v>108.4</v>
      </c>
      <c r="I43">
        <v>93.97</v>
      </c>
      <c r="J43">
        <v>99.18</v>
      </c>
      <c r="K43">
        <v>98.64</v>
      </c>
      <c r="L43">
        <v>101.01</v>
      </c>
      <c r="M43">
        <v>92.34</v>
      </c>
      <c r="N43">
        <v>94.8</v>
      </c>
    </row>
    <row r="44" spans="1:14">
      <c r="A44">
        <v>2005</v>
      </c>
      <c r="B44">
        <v>91.63</v>
      </c>
      <c r="C44">
        <v>85.6</v>
      </c>
      <c r="D44">
        <v>86.18</v>
      </c>
      <c r="E44">
        <v>105.75</v>
      </c>
      <c r="F44">
        <v>92.92</v>
      </c>
      <c r="G44">
        <v>95.46</v>
      </c>
      <c r="H44">
        <v>105.79</v>
      </c>
      <c r="I44">
        <v>86.22</v>
      </c>
      <c r="J44">
        <v>99.77</v>
      </c>
      <c r="K44">
        <v>98.67</v>
      </c>
      <c r="L44">
        <v>101.81</v>
      </c>
      <c r="M44">
        <v>92.11</v>
      </c>
      <c r="N44">
        <v>93.72</v>
      </c>
    </row>
    <row r="45" spans="1:14">
      <c r="A45">
        <v>2004</v>
      </c>
      <c r="B45">
        <v>95.08</v>
      </c>
      <c r="C45">
        <v>83.75</v>
      </c>
      <c r="D45">
        <v>83.64</v>
      </c>
      <c r="E45">
        <v>106.54</v>
      </c>
      <c r="F45">
        <v>93.48</v>
      </c>
      <c r="G45">
        <v>95.23</v>
      </c>
      <c r="H45">
        <v>105.54</v>
      </c>
      <c r="I45">
        <v>85.53</v>
      </c>
      <c r="J45">
        <v>99.96</v>
      </c>
      <c r="K45">
        <v>98.58</v>
      </c>
      <c r="L45">
        <v>100.72</v>
      </c>
      <c r="M45">
        <v>93.17</v>
      </c>
      <c r="N45">
        <v>92.58</v>
      </c>
    </row>
    <row r="46" spans="1:14">
      <c r="A46">
        <v>2003</v>
      </c>
      <c r="B46">
        <v>86.04</v>
      </c>
      <c r="C46">
        <v>79.459999999999994</v>
      </c>
      <c r="D46">
        <v>79.67</v>
      </c>
      <c r="E46">
        <v>102.1</v>
      </c>
      <c r="F46">
        <v>92.96</v>
      </c>
      <c r="G46">
        <v>95.02</v>
      </c>
      <c r="H46">
        <v>103.87</v>
      </c>
      <c r="I46">
        <v>77.099999999999994</v>
      </c>
      <c r="J46">
        <v>96.93</v>
      </c>
      <c r="K46">
        <v>100.13</v>
      </c>
      <c r="L46">
        <v>101.13</v>
      </c>
      <c r="M46">
        <v>92.62</v>
      </c>
      <c r="N46">
        <v>90.29</v>
      </c>
    </row>
    <row r="47" spans="1:14">
      <c r="A47">
        <v>2002</v>
      </c>
      <c r="B47">
        <v>88.36</v>
      </c>
      <c r="C47">
        <v>76.23</v>
      </c>
      <c r="D47">
        <v>77.28</v>
      </c>
      <c r="E47">
        <v>104.88</v>
      </c>
      <c r="F47">
        <v>96.48</v>
      </c>
      <c r="G47">
        <v>95.61</v>
      </c>
      <c r="H47">
        <v>102.45</v>
      </c>
      <c r="I47">
        <v>69.64</v>
      </c>
      <c r="J47">
        <v>96.82</v>
      </c>
      <c r="K47">
        <v>102.21</v>
      </c>
      <c r="L47">
        <v>100.14</v>
      </c>
      <c r="M47">
        <v>92.94</v>
      </c>
      <c r="N47">
        <v>90.27</v>
      </c>
    </row>
    <row r="48" spans="1:14">
      <c r="A48">
        <v>2001</v>
      </c>
      <c r="B48">
        <v>82.53</v>
      </c>
      <c r="C48">
        <v>74.41</v>
      </c>
      <c r="D48">
        <v>75.34</v>
      </c>
      <c r="E48">
        <v>114.79</v>
      </c>
      <c r="F48">
        <v>95.89</v>
      </c>
      <c r="G48">
        <v>95.34</v>
      </c>
      <c r="H48">
        <v>100.16</v>
      </c>
      <c r="I48">
        <v>63.65</v>
      </c>
      <c r="J48">
        <v>95.59</v>
      </c>
      <c r="K48">
        <v>103.22</v>
      </c>
      <c r="L48">
        <v>101.88</v>
      </c>
      <c r="M48">
        <v>92.7</v>
      </c>
      <c r="N48">
        <v>89.92</v>
      </c>
    </row>
    <row r="49" spans="1:14">
      <c r="A49">
        <v>2000</v>
      </c>
      <c r="B49">
        <v>87.12</v>
      </c>
      <c r="C49">
        <v>72.58</v>
      </c>
      <c r="D49">
        <v>73.8</v>
      </c>
      <c r="E49">
        <v>109.71</v>
      </c>
      <c r="F49">
        <v>101.37</v>
      </c>
      <c r="G49">
        <v>95.72</v>
      </c>
      <c r="H49">
        <v>90.84</v>
      </c>
      <c r="I49">
        <v>52.69</v>
      </c>
      <c r="J49">
        <v>91.17</v>
      </c>
      <c r="K49">
        <v>106.18</v>
      </c>
      <c r="L49">
        <v>100.8</v>
      </c>
      <c r="M49">
        <v>96.11</v>
      </c>
      <c r="N49">
        <v>89.75</v>
      </c>
    </row>
    <row r="50" spans="1:14">
      <c r="A50">
        <v>1999</v>
      </c>
      <c r="B50">
        <v>93.79</v>
      </c>
      <c r="C50">
        <v>69.959999999999994</v>
      </c>
      <c r="D50">
        <v>71.5</v>
      </c>
      <c r="E50">
        <v>113.71</v>
      </c>
      <c r="F50">
        <v>96.18</v>
      </c>
      <c r="G50">
        <v>93.83</v>
      </c>
      <c r="H50">
        <v>87.92</v>
      </c>
      <c r="I50">
        <v>52.4</v>
      </c>
      <c r="J50">
        <v>100.92</v>
      </c>
      <c r="K50">
        <v>108.6</v>
      </c>
      <c r="L50">
        <v>99.95</v>
      </c>
      <c r="M50">
        <v>89.26</v>
      </c>
      <c r="N50">
        <v>88.38</v>
      </c>
    </row>
    <row r="51" spans="1:14">
      <c r="A51">
        <v>1998</v>
      </c>
      <c r="B51">
        <v>85.19</v>
      </c>
      <c r="C51">
        <v>68.680000000000007</v>
      </c>
      <c r="D51">
        <v>70.64</v>
      </c>
      <c r="E51">
        <v>116.28</v>
      </c>
      <c r="F51">
        <v>93.54</v>
      </c>
      <c r="G51">
        <v>92.51</v>
      </c>
      <c r="H51">
        <v>83.76</v>
      </c>
      <c r="I51">
        <v>46.66</v>
      </c>
      <c r="J51">
        <v>104.7</v>
      </c>
      <c r="K51">
        <v>110.76</v>
      </c>
      <c r="L51">
        <v>101.65</v>
      </c>
      <c r="M51">
        <v>88.59</v>
      </c>
      <c r="N51">
        <v>86.39</v>
      </c>
    </row>
    <row r="52" spans="1:14">
      <c r="A52">
        <v>1997</v>
      </c>
      <c r="B52">
        <v>85.28</v>
      </c>
      <c r="C52">
        <v>67.03</v>
      </c>
      <c r="D52">
        <v>69.540000000000006</v>
      </c>
      <c r="E52">
        <v>121.64</v>
      </c>
      <c r="F52">
        <v>93.34</v>
      </c>
      <c r="G52">
        <v>91.72</v>
      </c>
      <c r="H52">
        <v>83.14</v>
      </c>
      <c r="I52">
        <v>39.880000000000003</v>
      </c>
      <c r="J52">
        <v>110.47</v>
      </c>
      <c r="K52">
        <v>113.3</v>
      </c>
      <c r="L52">
        <v>100.23</v>
      </c>
      <c r="M52">
        <v>93.19</v>
      </c>
      <c r="N52">
        <v>84.75</v>
      </c>
    </row>
    <row r="53" spans="1:14">
      <c r="A53">
        <v>1996</v>
      </c>
      <c r="B53">
        <v>93.24</v>
      </c>
      <c r="C53">
        <v>64.14</v>
      </c>
      <c r="D53">
        <v>66.25</v>
      </c>
      <c r="E53">
        <v>120.7</v>
      </c>
      <c r="F53">
        <v>89.92</v>
      </c>
      <c r="G53">
        <v>90.38</v>
      </c>
      <c r="H53">
        <v>83.79</v>
      </c>
      <c r="I53">
        <v>35.31</v>
      </c>
      <c r="J53">
        <v>114.43</v>
      </c>
      <c r="K53">
        <v>116.26</v>
      </c>
      <c r="L53">
        <v>100.38</v>
      </c>
      <c r="M53">
        <v>93.24</v>
      </c>
      <c r="N53">
        <v>83.29</v>
      </c>
    </row>
    <row r="54" spans="1:14">
      <c r="A54">
        <v>1995</v>
      </c>
      <c r="B54">
        <v>90.22</v>
      </c>
      <c r="C54">
        <v>58.76</v>
      </c>
      <c r="D54">
        <v>60.24</v>
      </c>
      <c r="E54">
        <v>121.04</v>
      </c>
      <c r="F54">
        <v>89.53</v>
      </c>
      <c r="G54">
        <v>90.68</v>
      </c>
      <c r="H54">
        <v>85.92</v>
      </c>
      <c r="I54">
        <v>34.56</v>
      </c>
      <c r="J54">
        <v>116.22</v>
      </c>
      <c r="K54">
        <v>117.06</v>
      </c>
      <c r="L54">
        <v>101.56</v>
      </c>
      <c r="M54">
        <v>93.83</v>
      </c>
      <c r="N54">
        <v>81.819999999999993</v>
      </c>
    </row>
    <row r="55" spans="1:14" ht="45">
      <c r="A55" s="45" t="s">
        <v>976</v>
      </c>
      <c r="B55" s="44" t="s">
        <v>743</v>
      </c>
      <c r="C55" s="44" t="s">
        <v>742</v>
      </c>
      <c r="D55" s="44" t="s">
        <v>741</v>
      </c>
      <c r="E55" s="44" t="s">
        <v>740</v>
      </c>
      <c r="F55" s="44" t="s">
        <v>739</v>
      </c>
      <c r="G55" s="44" t="s">
        <v>738</v>
      </c>
      <c r="H55" s="44" t="s">
        <v>737</v>
      </c>
      <c r="I55" s="44" t="s">
        <v>736</v>
      </c>
      <c r="J55" s="44" t="s">
        <v>735</v>
      </c>
      <c r="K55" s="44" t="s">
        <v>734</v>
      </c>
      <c r="L55" s="44" t="s">
        <v>733</v>
      </c>
      <c r="M55" s="44" t="s">
        <v>732</v>
      </c>
      <c r="N55" s="44" t="s">
        <v>731</v>
      </c>
    </row>
    <row r="56" spans="1:14" ht="60">
      <c r="A56" s="45" t="s">
        <v>167</v>
      </c>
      <c r="B56" s="44" t="s">
        <v>303</v>
      </c>
      <c r="C56" s="44" t="s">
        <v>303</v>
      </c>
      <c r="D56" s="44" t="s">
        <v>303</v>
      </c>
      <c r="E56" s="44" t="s">
        <v>303</v>
      </c>
      <c r="F56" s="44" t="s">
        <v>303</v>
      </c>
      <c r="G56" s="44" t="s">
        <v>303</v>
      </c>
      <c r="H56" s="44" t="s">
        <v>303</v>
      </c>
      <c r="I56" s="44" t="s">
        <v>303</v>
      </c>
      <c r="J56" s="44" t="s">
        <v>303</v>
      </c>
      <c r="K56" s="44" t="s">
        <v>303</v>
      </c>
      <c r="L56" s="44" t="s">
        <v>303</v>
      </c>
      <c r="M56" s="44" t="s">
        <v>303</v>
      </c>
      <c r="N56" s="44" t="s">
        <v>303</v>
      </c>
    </row>
  </sheetData>
  <hyperlinks>
    <hyperlink ref="A3" r:id="rId1"/>
    <hyperlink ref="A32" r:id="rId2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  <pageSetUpPr fitToPage="1"/>
  </sheetPr>
  <dimension ref="A1:O26"/>
  <sheetViews>
    <sheetView workbookViewId="0">
      <selection activeCell="N25" sqref="N25"/>
    </sheetView>
  </sheetViews>
  <sheetFormatPr baseColWidth="10" defaultRowHeight="15" x14ac:dyDescent="0"/>
  <cols>
    <col min="14" max="14" width="14.83203125" customWidth="1"/>
  </cols>
  <sheetData>
    <row r="1" spans="1:15" ht="18">
      <c r="A1" s="7" t="s">
        <v>1153</v>
      </c>
    </row>
    <row r="2" spans="1:15">
      <c r="A2" s="9" t="s">
        <v>1152</v>
      </c>
    </row>
    <row r="4" spans="1:15" ht="45">
      <c r="B4" s="81" t="s">
        <v>1151</v>
      </c>
      <c r="C4" s="81"/>
      <c r="D4" s="81"/>
      <c r="E4" s="81"/>
      <c r="F4" s="82" t="s">
        <v>1150</v>
      </c>
      <c r="G4" s="82"/>
      <c r="H4" s="82"/>
      <c r="I4" s="82"/>
      <c r="J4" s="81" t="s">
        <v>1149</v>
      </c>
      <c r="K4" s="81"/>
      <c r="L4" s="81"/>
      <c r="M4" s="81"/>
      <c r="N4" s="6" t="s">
        <v>1154</v>
      </c>
      <c r="O4" t="s">
        <v>1158</v>
      </c>
    </row>
    <row r="5" spans="1:15">
      <c r="A5" s="60"/>
      <c r="B5" t="s">
        <v>1148</v>
      </c>
      <c r="C5" t="s">
        <v>1147</v>
      </c>
      <c r="D5" t="s">
        <v>1146</v>
      </c>
      <c r="E5" t="s">
        <v>1157</v>
      </c>
      <c r="F5" t="s">
        <v>1148</v>
      </c>
      <c r="G5" t="s">
        <v>1147</v>
      </c>
      <c r="H5" t="s">
        <v>1146</v>
      </c>
      <c r="I5" t="s">
        <v>1157</v>
      </c>
      <c r="J5" t="s">
        <v>1148</v>
      </c>
      <c r="K5" t="s">
        <v>1147</v>
      </c>
      <c r="L5" t="s">
        <v>1146</v>
      </c>
      <c r="M5" t="s">
        <v>1157</v>
      </c>
    </row>
    <row r="6" spans="1:15">
      <c r="A6" s="60">
        <f>A7-1</f>
        <v>1995</v>
      </c>
      <c r="B6" s="59"/>
      <c r="F6" s="59">
        <v>95.951590713686301</v>
      </c>
    </row>
    <row r="7" spans="1:15">
      <c r="A7" s="60">
        <f>A8-1</f>
        <v>1996</v>
      </c>
      <c r="B7" s="59"/>
      <c r="F7" s="59">
        <v>95.809855461370603</v>
      </c>
    </row>
    <row r="8" spans="1:15">
      <c r="A8" s="60">
        <f>A9-1</f>
        <v>1997</v>
      </c>
      <c r="B8" s="59"/>
      <c r="F8" s="59">
        <v>94.184282755609999</v>
      </c>
    </row>
    <row r="9" spans="1:15">
      <c r="A9" s="60">
        <v>1998</v>
      </c>
      <c r="B9" s="59">
        <v>95.366740269430124</v>
      </c>
      <c r="F9" s="59">
        <v>95.004037268264995</v>
      </c>
    </row>
    <row r="10" spans="1:15">
      <c r="A10" s="60">
        <v>1999</v>
      </c>
      <c r="B10" s="59">
        <v>95.289069164424404</v>
      </c>
      <c r="F10" s="59">
        <v>95.275276698327701</v>
      </c>
      <c r="J10" s="59">
        <v>100.37900999999999</v>
      </c>
    </row>
    <row r="11" spans="1:15">
      <c r="A11" s="60">
        <v>2000</v>
      </c>
      <c r="B11" s="59">
        <v>92.654429422647524</v>
      </c>
      <c r="C11" s="58"/>
      <c r="D11" s="58">
        <v>1</v>
      </c>
      <c r="F11" s="59">
        <v>92.890073452098903</v>
      </c>
      <c r="G11" s="58"/>
      <c r="H11" s="58">
        <v>1</v>
      </c>
      <c r="J11" s="59">
        <v>97.635713999999993</v>
      </c>
      <c r="K11" s="58"/>
      <c r="L11" s="58">
        <v>1</v>
      </c>
    </row>
    <row r="12" spans="1:15">
      <c r="A12" s="60">
        <v>2001</v>
      </c>
      <c r="B12" s="59">
        <v>93.621702610197147</v>
      </c>
      <c r="C12" s="57">
        <f>LN(B12/B11)</f>
        <v>1.0385462388302985E-2</v>
      </c>
      <c r="D12" s="58">
        <f t="shared" ref="D12:D18" si="0">D11*(1+C12)</f>
        <v>1.0103854623883031</v>
      </c>
      <c r="F12" s="59">
        <v>95.262234225650602</v>
      </c>
      <c r="G12" s="57">
        <f>LN(F12/F11)</f>
        <v>2.5216660930672149E-2</v>
      </c>
      <c r="H12" s="58">
        <f t="shared" ref="H12:H18" si="1">H11*(1+G12)</f>
        <v>1.0252166609306721</v>
      </c>
      <c r="J12" s="59">
        <v>97.872894000000002</v>
      </c>
      <c r="K12" s="57">
        <f>LN(J12/J11)</f>
        <v>2.4262882210697805E-3</v>
      </c>
      <c r="L12" s="58">
        <f t="shared" ref="L12:L18" si="2">L11*(1+K12)</f>
        <v>1.0024262882210697</v>
      </c>
    </row>
    <row r="13" spans="1:15">
      <c r="A13" s="60">
        <v>2002</v>
      </c>
      <c r="B13" s="59">
        <v>95.239561501588724</v>
      </c>
      <c r="C13" s="57">
        <f t="shared" ref="C13:C18" si="3">LN(B13/B12)</f>
        <v>1.7133195366370944E-2</v>
      </c>
      <c r="D13" s="58">
        <f t="shared" si="0"/>
        <v>1.027696593910743</v>
      </c>
      <c r="F13" s="59">
        <v>97.908966285841103</v>
      </c>
      <c r="G13" s="57">
        <f t="shared" ref="G13:G18" si="4">LN(F13/F12)</f>
        <v>2.7404682438054061E-2</v>
      </c>
      <c r="H13" s="58">
        <f t="shared" si="1"/>
        <v>1.0533123979536794</v>
      </c>
      <c r="J13" s="59">
        <v>99.514286999999996</v>
      </c>
      <c r="K13" s="57">
        <f t="shared" ref="K13:K18" si="5">LN(J13/J12)</f>
        <v>1.6631584958395281E-2</v>
      </c>
      <c r="L13" s="58">
        <f t="shared" si="2"/>
        <v>1.0190982261981474</v>
      </c>
    </row>
    <row r="14" spans="1:15">
      <c r="A14" s="60">
        <v>2003</v>
      </c>
      <c r="B14" s="59">
        <v>98.546253867870291</v>
      </c>
      <c r="C14" s="57">
        <f t="shared" si="3"/>
        <v>3.4130602906823695E-2</v>
      </c>
      <c r="D14" s="58">
        <f t="shared" si="0"/>
        <v>1.0627724982662059</v>
      </c>
      <c r="F14" s="59">
        <v>102.08750025016801</v>
      </c>
      <c r="G14" s="57">
        <f t="shared" si="4"/>
        <v>4.1792159624274107E-2</v>
      </c>
      <c r="H14" s="58">
        <f t="shared" si="1"/>
        <v>1.0973325978231865</v>
      </c>
      <c r="J14" s="59">
        <v>99.549605</v>
      </c>
      <c r="K14" s="57">
        <f t="shared" si="5"/>
        <v>3.5484085050015217E-4</v>
      </c>
      <c r="L14" s="58">
        <f t="shared" si="2"/>
        <v>1.0194598438794746</v>
      </c>
    </row>
    <row r="15" spans="1:15">
      <c r="A15" s="60">
        <v>2004</v>
      </c>
      <c r="B15" s="59">
        <v>99.539480852389318</v>
      </c>
      <c r="C15" s="57">
        <f t="shared" si="3"/>
        <v>1.0028337575900262E-2</v>
      </c>
      <c r="D15" s="58">
        <f t="shared" si="0"/>
        <v>1.0734303396452023</v>
      </c>
      <c r="F15" s="59">
        <v>103.171163136861</v>
      </c>
      <c r="G15" s="57">
        <f t="shared" si="4"/>
        <v>1.0559095897152442E-2</v>
      </c>
      <c r="H15" s="58">
        <f t="shared" si="1"/>
        <v>1.108919437954673</v>
      </c>
      <c r="J15" s="59">
        <v>99.116356999999994</v>
      </c>
      <c r="K15" s="57">
        <f t="shared" si="5"/>
        <v>-4.3615794317068473E-3</v>
      </c>
      <c r="L15" s="58">
        <f t="shared" si="2"/>
        <v>1.0150133887929589</v>
      </c>
    </row>
    <row r="16" spans="1:15">
      <c r="A16" s="60">
        <v>2005</v>
      </c>
      <c r="B16" s="59">
        <v>98.907342765647769</v>
      </c>
      <c r="C16" s="57">
        <f t="shared" si="3"/>
        <v>-6.3708777325952272E-3</v>
      </c>
      <c r="D16" s="58">
        <f t="shared" si="0"/>
        <v>1.0665916461968645</v>
      </c>
      <c r="F16" s="59">
        <v>102.296916296285</v>
      </c>
      <c r="G16" s="57">
        <f t="shared" si="4"/>
        <v>-8.5098582601517477E-3</v>
      </c>
      <c r="H16" s="58">
        <f t="shared" si="1"/>
        <v>1.0994826907157516</v>
      </c>
      <c r="J16" s="59">
        <v>97.941523000000004</v>
      </c>
      <c r="K16" s="57">
        <f t="shared" si="5"/>
        <v>-1.1923886725070361E-2</v>
      </c>
      <c r="L16" s="58">
        <f t="shared" si="2"/>
        <v>1.0029104841205618</v>
      </c>
    </row>
    <row r="17" spans="1:15">
      <c r="A17" s="60">
        <v>2006</v>
      </c>
      <c r="B17" s="59">
        <v>98.923140737594366</v>
      </c>
      <c r="C17" s="57">
        <f t="shared" si="3"/>
        <v>1.5971221118625721E-4</v>
      </c>
      <c r="D17" s="58">
        <f t="shared" si="0"/>
        <v>1.0667619939071113</v>
      </c>
      <c r="F17" s="59">
        <v>102.804535181844</v>
      </c>
      <c r="G17" s="57">
        <f t="shared" si="4"/>
        <v>4.9499398309408339E-3</v>
      </c>
      <c r="H17" s="58">
        <f t="shared" si="1"/>
        <v>1.1049250638799555</v>
      </c>
      <c r="J17" s="59">
        <v>98.476478</v>
      </c>
      <c r="K17" s="57">
        <f t="shared" si="5"/>
        <v>5.4471211396343129E-3</v>
      </c>
      <c r="L17" s="58">
        <f t="shared" si="2"/>
        <v>1.0083734590197757</v>
      </c>
    </row>
    <row r="18" spans="1:15">
      <c r="A18" s="60">
        <v>2007</v>
      </c>
      <c r="B18" s="59">
        <v>99.799849536281727</v>
      </c>
      <c r="C18" s="57">
        <f t="shared" si="3"/>
        <v>8.8234832356517134E-3</v>
      </c>
      <c r="D18" s="58">
        <f t="shared" si="0"/>
        <v>1.0761745504767812</v>
      </c>
      <c r="E18" s="62">
        <f>D18-1</f>
        <v>7.6174550476781233E-2</v>
      </c>
      <c r="F18" s="59">
        <v>103.520629901665</v>
      </c>
      <c r="G18" s="57">
        <f t="shared" si="4"/>
        <v>6.9414469618294941E-3</v>
      </c>
      <c r="H18" s="58">
        <f t="shared" si="1"/>
        <v>1.1125948426076742</v>
      </c>
      <c r="I18" s="62">
        <f>H18-1</f>
        <v>0.11259484260767416</v>
      </c>
      <c r="J18" s="59">
        <v>98.996970000000005</v>
      </c>
      <c r="K18" s="57">
        <f t="shared" si="5"/>
        <v>5.2715259757675553E-3</v>
      </c>
      <c r="L18" s="58">
        <f t="shared" si="2"/>
        <v>1.0136891259022731</v>
      </c>
      <c r="M18" s="62">
        <f>L18-1</f>
        <v>1.3689125902273114E-2</v>
      </c>
      <c r="N18" s="63">
        <f>I18-M18</f>
        <v>9.8905716705401048E-2</v>
      </c>
      <c r="O18" t="s">
        <v>1155</v>
      </c>
    </row>
    <row r="19" spans="1:15">
      <c r="A19" s="60">
        <v>2008</v>
      </c>
      <c r="B19" s="59">
        <v>101.35484391686875</v>
      </c>
      <c r="C19" s="57"/>
      <c r="D19" s="58"/>
      <c r="F19" s="59">
        <v>103.64951044196501</v>
      </c>
      <c r="G19" s="57"/>
      <c r="H19" s="58"/>
      <c r="J19" s="59">
        <v>96.680903999999998</v>
      </c>
      <c r="K19" s="57"/>
      <c r="L19" s="58"/>
    </row>
    <row r="20" spans="1:15">
      <c r="A20" s="60">
        <v>2009</v>
      </c>
      <c r="B20" s="59">
        <v>102.26989706021125</v>
      </c>
      <c r="C20" s="57"/>
      <c r="D20" s="58"/>
      <c r="F20" s="59">
        <v>102.915930468084</v>
      </c>
      <c r="G20" s="57"/>
      <c r="H20" s="58"/>
      <c r="J20" s="59">
        <v>101.35727</v>
      </c>
      <c r="K20" s="57"/>
      <c r="L20" s="58"/>
    </row>
    <row r="21" spans="1:15">
      <c r="A21" s="60">
        <v>2010</v>
      </c>
      <c r="B21" s="59">
        <v>99.999999999999929</v>
      </c>
      <c r="C21" s="57"/>
      <c r="D21" s="58">
        <v>1</v>
      </c>
      <c r="F21" s="59">
        <v>99.999999999999901</v>
      </c>
      <c r="G21" s="57"/>
      <c r="H21" s="58">
        <v>1</v>
      </c>
      <c r="J21" s="59">
        <v>100</v>
      </c>
      <c r="K21" s="57"/>
      <c r="L21" s="58">
        <v>1</v>
      </c>
    </row>
    <row r="22" spans="1:15">
      <c r="A22" s="60">
        <v>2011</v>
      </c>
      <c r="B22" s="59">
        <v>100.33072989860095</v>
      </c>
      <c r="C22" s="57">
        <f>LN(B22/B21)</f>
        <v>3.3018419015483072E-3</v>
      </c>
      <c r="D22" s="58">
        <f>D21*(1+C22)</f>
        <v>1.0033018419015483</v>
      </c>
      <c r="F22" s="59">
        <v>100.787914578661</v>
      </c>
      <c r="G22" s="57">
        <f>LN(F22/F21)</f>
        <v>7.8482674082251663E-3</v>
      </c>
      <c r="H22" s="58">
        <f>H21*(1+G22)</f>
        <v>1.0078482674082252</v>
      </c>
      <c r="J22" s="59">
        <v>98.014280999999997</v>
      </c>
      <c r="K22" s="57">
        <f>LN(J22/J21)</f>
        <v>-2.0056993444505671E-2</v>
      </c>
      <c r="L22" s="58">
        <f>L21*(1+K22)</f>
        <v>0.97994300655549438</v>
      </c>
    </row>
    <row r="23" spans="1:15">
      <c r="A23" s="60">
        <v>2012</v>
      </c>
      <c r="B23" s="59">
        <v>98.89825993211025</v>
      </c>
      <c r="C23" s="57">
        <f>LN(B23/B22)</f>
        <v>-1.4380383631018113E-2</v>
      </c>
      <c r="D23" s="58">
        <f>D22*(1+C23)</f>
        <v>0.98887397651729692</v>
      </c>
      <c r="F23" s="59">
        <v>99.513648804110204</v>
      </c>
      <c r="G23" s="57">
        <f>LN(F23/F22)</f>
        <v>-1.2723644728593789E-2</v>
      </c>
      <c r="H23" s="58">
        <f>H22*(1+G23)</f>
        <v>0.99502476411339413</v>
      </c>
      <c r="J23" s="59">
        <v>98.550669999999997</v>
      </c>
      <c r="K23" s="57">
        <f>LN(J23/J22)</f>
        <v>5.4576396114344441E-3</v>
      </c>
      <c r="L23" s="58">
        <f>L22*(1+K23)</f>
        <v>0.98529118232501989</v>
      </c>
    </row>
    <row r="24" spans="1:15">
      <c r="A24" s="60">
        <v>2013</v>
      </c>
      <c r="B24" s="59">
        <v>100.68685760696718</v>
      </c>
      <c r="C24" s="57">
        <f>LN(B24/B23)</f>
        <v>1.7923636590854334E-2</v>
      </c>
      <c r="D24" s="58">
        <f>D23*(1+C24)</f>
        <v>1.0065981943065461</v>
      </c>
      <c r="F24" s="59">
        <v>99.619068212255698</v>
      </c>
      <c r="G24" s="57">
        <f>LN(F24/F23)</f>
        <v>1.0587855132312978E-3</v>
      </c>
      <c r="H24" s="58">
        <f>H23*(1+G24)</f>
        <v>0.99607828191894388</v>
      </c>
      <c r="J24" s="59">
        <v>100.26090000000001</v>
      </c>
      <c r="K24" s="57">
        <f>LN(J24/J23)</f>
        <v>1.7204956300729397E-2</v>
      </c>
      <c r="L24" s="58">
        <f>L23*(1+K24)</f>
        <v>1.002243074060416</v>
      </c>
    </row>
    <row r="25" spans="1:15">
      <c r="A25" s="60">
        <v>2014</v>
      </c>
      <c r="B25" s="59">
        <v>101.9320557277965</v>
      </c>
      <c r="C25" s="57">
        <f>LN(B25/B24)</f>
        <v>1.22911901623655E-2</v>
      </c>
      <c r="D25" s="58">
        <f>D24*(1+C25)</f>
        <v>1.0189704841298615</v>
      </c>
      <c r="E25" s="62">
        <f>D25-1</f>
        <v>1.8970484129861465E-2</v>
      </c>
      <c r="F25" s="59">
        <v>99.321340228011593</v>
      </c>
      <c r="G25" s="57">
        <f>LN(F25/F24)</f>
        <v>-2.9931395924459102E-3</v>
      </c>
      <c r="H25" s="58">
        <f>H24*(1+G25)</f>
        <v>0.99309688057615675</v>
      </c>
      <c r="I25" s="62">
        <f>H25-1</f>
        <v>-6.9031194238432514E-3</v>
      </c>
      <c r="J25" s="59">
        <v>101.72566999999999</v>
      </c>
      <c r="K25" s="57">
        <f>LN(J25/J24)</f>
        <v>1.4503891795174922E-2</v>
      </c>
      <c r="L25" s="58">
        <f>L24*(1+K25)</f>
        <v>1.0167794991590517</v>
      </c>
      <c r="M25" s="62">
        <f>L25-1</f>
        <v>1.6779499159051747E-2</v>
      </c>
      <c r="N25" s="77">
        <f>I25-M25</f>
        <v>-2.3682618582894999E-2</v>
      </c>
      <c r="O25" t="s">
        <v>1156</v>
      </c>
    </row>
    <row r="26" spans="1:15">
      <c r="G26" s="56"/>
    </row>
  </sheetData>
  <mergeCells count="3">
    <mergeCell ref="B4:E4"/>
    <mergeCell ref="F4:I4"/>
    <mergeCell ref="J4:M4"/>
  </mergeCells>
  <phoneticPr fontId="8" type="noConversion"/>
  <pageMargins left="0.75" right="0.75" top="1" bottom="1" header="0.5" footer="0.5"/>
  <pageSetup scale="54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"/>
  <sheetViews>
    <sheetView workbookViewId="0">
      <pane xSplit="4" ySplit="6" topLeftCell="E7" activePane="bottomRight" state="frozen"/>
      <selection pane="topRight" activeCell="E1" sqref="E1"/>
      <selection pane="bottomLeft" activeCell="A6" sqref="A6"/>
      <selection pane="bottomRight" activeCell="AU16" sqref="AU16"/>
    </sheetView>
  </sheetViews>
  <sheetFormatPr baseColWidth="10" defaultRowHeight="15" x14ac:dyDescent="0"/>
  <cols>
    <col min="2" max="2" width="0" hidden="1" customWidth="1"/>
    <col min="3" max="3" width="44.6640625" customWidth="1"/>
    <col min="4" max="44" width="0" hidden="1" customWidth="1"/>
  </cols>
  <sheetData>
    <row r="1" spans="1:60" ht="18">
      <c r="A1" s="7" t="s">
        <v>268</v>
      </c>
    </row>
    <row r="2" spans="1:60">
      <c r="A2" t="s">
        <v>267</v>
      </c>
    </row>
    <row r="4" spans="1:60">
      <c r="A4" t="s">
        <v>94</v>
      </c>
      <c r="B4" s="4">
        <v>42291</v>
      </c>
    </row>
    <row r="6" spans="1:60">
      <c r="A6" t="s">
        <v>93</v>
      </c>
      <c r="B6" t="s">
        <v>92</v>
      </c>
      <c r="C6" t="s">
        <v>91</v>
      </c>
      <c r="D6" t="s">
        <v>90</v>
      </c>
      <c r="E6">
        <v>1960</v>
      </c>
      <c r="F6">
        <v>1961</v>
      </c>
      <c r="G6">
        <v>1962</v>
      </c>
      <c r="H6">
        <v>1963</v>
      </c>
      <c r="I6">
        <v>1964</v>
      </c>
      <c r="J6">
        <v>1965</v>
      </c>
      <c r="K6">
        <v>1966</v>
      </c>
      <c r="L6">
        <v>1967</v>
      </c>
      <c r="M6">
        <v>1968</v>
      </c>
      <c r="N6">
        <v>1969</v>
      </c>
      <c r="O6">
        <v>1970</v>
      </c>
      <c r="P6">
        <v>1971</v>
      </c>
      <c r="Q6">
        <v>1972</v>
      </c>
      <c r="R6">
        <v>1973</v>
      </c>
      <c r="S6">
        <v>1974</v>
      </c>
      <c r="T6">
        <v>1975</v>
      </c>
      <c r="U6">
        <v>1976</v>
      </c>
      <c r="V6">
        <v>1977</v>
      </c>
      <c r="W6">
        <v>1978</v>
      </c>
      <c r="X6">
        <v>1979</v>
      </c>
      <c r="Y6">
        <v>1980</v>
      </c>
      <c r="Z6">
        <v>1981</v>
      </c>
      <c r="AA6">
        <v>1982</v>
      </c>
      <c r="AB6">
        <v>1983</v>
      </c>
      <c r="AC6">
        <v>1984</v>
      </c>
      <c r="AD6">
        <v>1985</v>
      </c>
      <c r="AE6">
        <v>1986</v>
      </c>
      <c r="AF6">
        <v>1987</v>
      </c>
      <c r="AG6">
        <v>1988</v>
      </c>
      <c r="AH6">
        <v>1989</v>
      </c>
      <c r="AI6">
        <v>1990</v>
      </c>
      <c r="AJ6">
        <v>1991</v>
      </c>
      <c r="AK6">
        <v>1992</v>
      </c>
      <c r="AL6">
        <v>1993</v>
      </c>
      <c r="AM6">
        <v>1994</v>
      </c>
      <c r="AN6">
        <v>1995</v>
      </c>
      <c r="AO6">
        <v>1996</v>
      </c>
      <c r="AP6">
        <v>1997</v>
      </c>
      <c r="AQ6">
        <v>1998</v>
      </c>
      <c r="AR6">
        <v>1999</v>
      </c>
      <c r="AS6">
        <v>2000</v>
      </c>
      <c r="AT6">
        <v>2001</v>
      </c>
      <c r="AU6">
        <v>2002</v>
      </c>
      <c r="AV6">
        <v>2003</v>
      </c>
      <c r="AW6">
        <v>2004</v>
      </c>
      <c r="AX6">
        <v>2005</v>
      </c>
      <c r="AY6">
        <v>2006</v>
      </c>
      <c r="AZ6">
        <v>2007</v>
      </c>
      <c r="BA6">
        <v>2008</v>
      </c>
      <c r="BB6">
        <v>2009</v>
      </c>
      <c r="BC6">
        <v>2010</v>
      </c>
      <c r="BD6">
        <v>2011</v>
      </c>
      <c r="BE6">
        <v>2012</v>
      </c>
      <c r="BF6">
        <v>2013</v>
      </c>
      <c r="BG6">
        <v>2014</v>
      </c>
      <c r="BH6">
        <v>2015</v>
      </c>
    </row>
    <row r="7" spans="1:60" s="67" customFormat="1">
      <c r="A7" s="67" t="s">
        <v>83</v>
      </c>
      <c r="B7" s="67" t="s">
        <v>82</v>
      </c>
      <c r="C7" s="67" t="s">
        <v>89</v>
      </c>
      <c r="D7" s="67" t="s">
        <v>88</v>
      </c>
      <c r="AX7" s="67">
        <v>-9.9025699355905292</v>
      </c>
      <c r="AY7" s="67">
        <v>-10.6528254316427</v>
      </c>
      <c r="AZ7" s="67">
        <v>-9.7945077356447907</v>
      </c>
      <c r="BA7" s="67">
        <v>-12.193764649020499</v>
      </c>
      <c r="BB7" s="67">
        <v>-10.442821851262099</v>
      </c>
      <c r="BC7" s="64">
        <v>-10.1552272811258</v>
      </c>
      <c r="BD7" s="67">
        <v>-6.0616950047985299</v>
      </c>
      <c r="BE7" s="67">
        <v>-2.1140838256741201</v>
      </c>
      <c r="BF7" s="67">
        <v>1.43107967688417</v>
      </c>
      <c r="BG7" s="64">
        <v>0.57384519330540396</v>
      </c>
    </row>
    <row r="8" spans="1:60" s="67" customFormat="1">
      <c r="A8" s="67" t="s">
        <v>83</v>
      </c>
      <c r="B8" s="67" t="s">
        <v>82</v>
      </c>
      <c r="C8" s="67" t="s">
        <v>87</v>
      </c>
      <c r="D8" s="67" t="s">
        <v>86</v>
      </c>
      <c r="E8" s="67">
        <v>14.3028316638948</v>
      </c>
      <c r="F8" s="67">
        <v>13.471807600617201</v>
      </c>
      <c r="G8" s="67">
        <v>15.262101420800301</v>
      </c>
      <c r="H8" s="67">
        <v>15.9371365738793</v>
      </c>
      <c r="I8" s="67">
        <v>21.391730677091999</v>
      </c>
      <c r="J8" s="67">
        <v>22.434741374771502</v>
      </c>
      <c r="K8" s="67">
        <v>22.682341906299001</v>
      </c>
      <c r="L8" s="67">
        <v>22.797208345559199</v>
      </c>
      <c r="M8" s="67">
        <v>20.960301464620301</v>
      </c>
      <c r="N8" s="67">
        <v>20.458632897722101</v>
      </c>
      <c r="O8" s="67">
        <v>19.109047127623001</v>
      </c>
      <c r="P8" s="67">
        <v>19.643679926278601</v>
      </c>
      <c r="Q8" s="67">
        <v>21.334828200224202</v>
      </c>
      <c r="R8" s="67">
        <v>20.9340123523675</v>
      </c>
      <c r="S8" s="67">
        <v>21.050022532672401</v>
      </c>
      <c r="T8" s="67">
        <v>15.978274086984699</v>
      </c>
      <c r="U8" s="67">
        <v>13.657263981738099</v>
      </c>
      <c r="V8" s="67">
        <v>14.433694908628899</v>
      </c>
      <c r="W8" s="67">
        <v>15.758399689259999</v>
      </c>
      <c r="X8" s="67">
        <v>21.194163100698798</v>
      </c>
      <c r="Y8" s="67">
        <v>21.451960414358901</v>
      </c>
      <c r="Z8" s="67">
        <v>20.3279690364636</v>
      </c>
      <c r="AA8" s="67">
        <v>20.680195663669998</v>
      </c>
      <c r="AB8" s="67">
        <v>24.5474654745219</v>
      </c>
      <c r="AC8" s="67">
        <v>29.175173761946098</v>
      </c>
      <c r="AD8" s="67">
        <v>29.2376778896217</v>
      </c>
      <c r="AE8" s="67">
        <v>25.9909654389994</v>
      </c>
      <c r="AF8" s="67">
        <v>27.3342882034169</v>
      </c>
      <c r="AG8" s="67">
        <v>27.632330152516101</v>
      </c>
      <c r="AH8" s="67">
        <v>29.460682042134401</v>
      </c>
      <c r="AI8" s="67">
        <v>29.164560218225098</v>
      </c>
      <c r="AJ8" s="67">
        <v>26.5433711149463</v>
      </c>
      <c r="AK8" s="67">
        <v>24.454834894430999</v>
      </c>
      <c r="AL8" s="67">
        <v>23.596466827965202</v>
      </c>
      <c r="AM8" s="67">
        <v>25.129648226596402</v>
      </c>
      <c r="AN8" s="67">
        <v>26.765524111804801</v>
      </c>
      <c r="AO8" s="67">
        <v>26.546823894505</v>
      </c>
      <c r="AP8" s="67">
        <v>27.145409835585099</v>
      </c>
      <c r="AQ8" s="67">
        <v>27.321852454365601</v>
      </c>
      <c r="AR8" s="67">
        <v>26.471842004961601</v>
      </c>
      <c r="AS8" s="67">
        <v>28.190895199752799</v>
      </c>
      <c r="AT8" s="67">
        <v>27.423975262741301</v>
      </c>
      <c r="AU8" s="67">
        <v>26.9455393412671</v>
      </c>
      <c r="AV8" s="67">
        <v>26.751679514608501</v>
      </c>
      <c r="AW8" s="67">
        <v>27.2543571111677</v>
      </c>
      <c r="AX8" s="67">
        <v>26.7342608945583</v>
      </c>
      <c r="AY8" s="67">
        <v>29.917045967878199</v>
      </c>
      <c r="AZ8" s="67">
        <v>31.005763453900599</v>
      </c>
      <c r="BA8" s="67">
        <v>31.125281345493899</v>
      </c>
      <c r="BB8" s="67">
        <v>27.080699602503799</v>
      </c>
      <c r="BC8" s="66">
        <v>29.873261683167499</v>
      </c>
      <c r="BD8" s="67">
        <v>34.291346940907097</v>
      </c>
      <c r="BE8" s="67">
        <v>37.710542880556801</v>
      </c>
      <c r="BF8" s="67">
        <v>39.5874964358431</v>
      </c>
      <c r="BG8" s="66">
        <v>39.907295415104699</v>
      </c>
    </row>
    <row r="9" spans="1:60" s="67" customFormat="1">
      <c r="A9" s="67" t="s">
        <v>83</v>
      </c>
      <c r="B9" s="67" t="s">
        <v>82</v>
      </c>
      <c r="C9" s="67" t="s">
        <v>85</v>
      </c>
      <c r="D9" s="67" t="s">
        <v>84</v>
      </c>
      <c r="E9" s="67">
        <v>-4.8718602955492001</v>
      </c>
      <c r="F9" s="67">
        <v>-9.1088734131461706</v>
      </c>
      <c r="G9" s="67">
        <v>-3.7011800077216601</v>
      </c>
      <c r="H9" s="67">
        <v>-4.0064715062395502</v>
      </c>
      <c r="I9" s="67">
        <v>-3.2428354414827498</v>
      </c>
      <c r="J9" s="67">
        <v>-3.4644703966068899</v>
      </c>
      <c r="K9" s="67">
        <v>-2.8805519955928802</v>
      </c>
      <c r="L9" s="67">
        <v>-1.5021549321332801</v>
      </c>
      <c r="M9" s="67">
        <v>-3.5742630473082002</v>
      </c>
      <c r="N9" s="67">
        <v>-3.09851101332193</v>
      </c>
      <c r="O9" s="67">
        <v>-4.9965600275197799</v>
      </c>
      <c r="P9" s="67">
        <v>-5.3755183535555204</v>
      </c>
      <c r="Q9" s="67">
        <v>-3.5547055332058299</v>
      </c>
      <c r="R9" s="67">
        <v>-5.3581103044750202</v>
      </c>
      <c r="S9" s="67">
        <v>-11.838666065795399</v>
      </c>
      <c r="T9" s="67">
        <v>-9.5699404158728907</v>
      </c>
      <c r="U9" s="67">
        <v>-10.396217185716599</v>
      </c>
      <c r="V9" s="67">
        <v>-11.658360207172899</v>
      </c>
      <c r="W9" s="67">
        <v>-9.6076908137502404</v>
      </c>
      <c r="X9" s="67">
        <v>-8.3397469445556105</v>
      </c>
      <c r="Y9" s="67">
        <v>-11.3242687246656</v>
      </c>
      <c r="Z9" s="67">
        <v>-14.914442860053001</v>
      </c>
      <c r="AA9" s="67">
        <v>-14.394665520888401</v>
      </c>
      <c r="AB9" s="67">
        <v>-9.8252303359217805</v>
      </c>
      <c r="AC9" s="67">
        <v>-6.0539748045178099</v>
      </c>
      <c r="AD9" s="67">
        <v>-3.03323498785144</v>
      </c>
      <c r="AE9" s="67">
        <v>-2.0313926782700098</v>
      </c>
      <c r="AF9" s="67">
        <v>-4.8996648110686198</v>
      </c>
      <c r="AG9" s="67">
        <v>-7.9268337893246104</v>
      </c>
      <c r="AH9" s="67">
        <v>-5.9394520047147497</v>
      </c>
      <c r="AI9" s="67">
        <v>-6.7184242634278304</v>
      </c>
      <c r="AJ9" s="67">
        <v>-7.2722608330612397</v>
      </c>
      <c r="AK9" s="67">
        <v>-7.3905909077735599</v>
      </c>
      <c r="AL9" s="67">
        <v>-6.9756792643948398</v>
      </c>
      <c r="AM9" s="67">
        <v>-6.9110590754969996</v>
      </c>
      <c r="AN9" s="67">
        <v>-6.3759795052186004</v>
      </c>
      <c r="AO9" s="67">
        <v>-7.1145738166047403</v>
      </c>
      <c r="AP9" s="67">
        <v>-7.9965297893937803</v>
      </c>
      <c r="AQ9" s="67">
        <v>-9.1670168029504797</v>
      </c>
      <c r="AR9" s="67">
        <v>-10.3494506817164</v>
      </c>
      <c r="AS9" s="67">
        <v>-11.0416506118725</v>
      </c>
      <c r="AT9" s="67">
        <v>-10.216119710662401</v>
      </c>
      <c r="AU9" s="67">
        <v>-8.2699882354096008</v>
      </c>
      <c r="AV9" s="67">
        <v>-6.9348781423976602</v>
      </c>
      <c r="AW9" s="67">
        <v>-8.2542284782728501</v>
      </c>
      <c r="AX9" s="67">
        <v>-9.1032860476285897</v>
      </c>
      <c r="AY9" s="67">
        <v>-8.2389215675069902</v>
      </c>
      <c r="AZ9" s="67">
        <v>-7.6415773387352797</v>
      </c>
      <c r="BA9" s="67">
        <v>-9.7127788157604904</v>
      </c>
      <c r="BB9" s="67">
        <v>-6.9208461528815901</v>
      </c>
      <c r="BC9" s="66">
        <v>-7.5583366401785597</v>
      </c>
      <c r="BD9" s="67">
        <v>-4.2811747516271499</v>
      </c>
      <c r="BE9" s="67">
        <v>-0.50784451121747298</v>
      </c>
      <c r="BF9" s="67">
        <v>0.88574095205935899</v>
      </c>
      <c r="BG9" s="66">
        <v>0.46953294618776797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B274"/>
  <sheetViews>
    <sheetView workbookViewId="0">
      <selection activeCell="M17" sqref="M17"/>
    </sheetView>
  </sheetViews>
  <sheetFormatPr baseColWidth="10" defaultRowHeight="15" x14ac:dyDescent="0"/>
  <sheetData>
    <row r="1" spans="1:2" ht="18">
      <c r="A1" s="7" t="s">
        <v>1022</v>
      </c>
    </row>
    <row r="2" spans="1:2">
      <c r="A2" t="s">
        <v>269</v>
      </c>
    </row>
    <row r="3" spans="1:2">
      <c r="A3" s="8" t="s">
        <v>1023</v>
      </c>
    </row>
    <row r="4" spans="1:2">
      <c r="B4" t="s">
        <v>1021</v>
      </c>
    </row>
    <row r="5" spans="1:2">
      <c r="B5" t="s">
        <v>1020</v>
      </c>
    </row>
    <row r="6" spans="1:2">
      <c r="A6" t="s">
        <v>167</v>
      </c>
      <c r="B6" t="s">
        <v>303</v>
      </c>
    </row>
    <row r="7" spans="1:2">
      <c r="A7" t="s">
        <v>165</v>
      </c>
      <c r="B7" t="s">
        <v>308</v>
      </c>
    </row>
    <row r="8" spans="1:2">
      <c r="A8" t="s">
        <v>705</v>
      </c>
      <c r="B8">
        <v>2.59</v>
      </c>
    </row>
    <row r="9" spans="1:2">
      <c r="A9" t="s">
        <v>704</v>
      </c>
      <c r="B9">
        <v>2.52</v>
      </c>
    </row>
    <row r="10" spans="1:2">
      <c r="A10" t="s">
        <v>703</v>
      </c>
      <c r="B10">
        <v>2.74</v>
      </c>
    </row>
    <row r="11" spans="1:2">
      <c r="A11" t="s">
        <v>702</v>
      </c>
      <c r="B11">
        <v>2.93</v>
      </c>
    </row>
    <row r="12" spans="1:2">
      <c r="A12" t="s">
        <v>701</v>
      </c>
      <c r="B12">
        <v>2.41</v>
      </c>
    </row>
    <row r="13" spans="1:2">
      <c r="A13" t="s">
        <v>700</v>
      </c>
      <c r="B13">
        <v>1.87</v>
      </c>
    </row>
    <row r="14" spans="1:2">
      <c r="A14" t="s">
        <v>699</v>
      </c>
      <c r="B14">
        <v>1.74</v>
      </c>
    </row>
    <row r="15" spans="1:2">
      <c r="A15" t="s">
        <v>698</v>
      </c>
      <c r="B15">
        <v>2.3199999999999998</v>
      </c>
    </row>
    <row r="16" spans="1:2">
      <c r="A16" t="s">
        <v>697</v>
      </c>
      <c r="B16">
        <v>2.4900000000000002</v>
      </c>
    </row>
    <row r="17" spans="1:2">
      <c r="A17" t="s">
        <v>696</v>
      </c>
      <c r="B17">
        <v>2.81</v>
      </c>
    </row>
    <row r="18" spans="1:2">
      <c r="A18" t="s">
        <v>695</v>
      </c>
      <c r="B18">
        <v>3.13</v>
      </c>
    </row>
    <row r="19" spans="1:2">
      <c r="A19" t="s">
        <v>694</v>
      </c>
      <c r="B19">
        <v>3.21</v>
      </c>
    </row>
    <row r="20" spans="1:2">
      <c r="A20" t="s">
        <v>693</v>
      </c>
      <c r="B20">
        <v>3.18</v>
      </c>
    </row>
    <row r="21" spans="1:2">
      <c r="A21" t="s">
        <v>692</v>
      </c>
      <c r="B21">
        <v>3.47</v>
      </c>
    </row>
    <row r="22" spans="1:2">
      <c r="A22" t="s">
        <v>691</v>
      </c>
      <c r="B22">
        <v>3.69</v>
      </c>
    </row>
    <row r="23" spans="1:2">
      <c r="A23" t="s">
        <v>690</v>
      </c>
      <c r="B23" s="64">
        <v>3.5</v>
      </c>
    </row>
    <row r="24" spans="1:2">
      <c r="A24" t="s">
        <v>689</v>
      </c>
      <c r="B24" s="53">
        <v>3.66</v>
      </c>
    </row>
    <row r="25" spans="1:2">
      <c r="A25" t="s">
        <v>688</v>
      </c>
      <c r="B25">
        <v>3.82</v>
      </c>
    </row>
    <row r="26" spans="1:2">
      <c r="A26" t="s">
        <v>687</v>
      </c>
      <c r="B26">
        <v>4.43</v>
      </c>
    </row>
    <row r="27" spans="1:2">
      <c r="A27" t="s">
        <v>686</v>
      </c>
      <c r="B27">
        <v>4.9400000000000004</v>
      </c>
    </row>
    <row r="28" spans="1:2">
      <c r="A28" t="s">
        <v>685</v>
      </c>
      <c r="B28">
        <v>5.21</v>
      </c>
    </row>
    <row r="29" spans="1:2">
      <c r="A29" t="s">
        <v>684</v>
      </c>
      <c r="B29">
        <v>6.04</v>
      </c>
    </row>
    <row r="30" spans="1:2">
      <c r="A30" t="s">
        <v>683</v>
      </c>
      <c r="B30">
        <v>5.98</v>
      </c>
    </row>
    <row r="31" spans="1:2">
      <c r="A31" t="s">
        <v>682</v>
      </c>
      <c r="B31">
        <v>6.33</v>
      </c>
    </row>
    <row r="32" spans="1:2">
      <c r="A32" t="s">
        <v>681</v>
      </c>
      <c r="B32">
        <v>7.06</v>
      </c>
    </row>
    <row r="33" spans="1:2">
      <c r="A33" t="s">
        <v>680</v>
      </c>
      <c r="B33">
        <v>6.6</v>
      </c>
    </row>
    <row r="34" spans="1:2">
      <c r="A34" t="s">
        <v>679</v>
      </c>
      <c r="B34">
        <v>6.87</v>
      </c>
    </row>
    <row r="35" spans="1:2">
      <c r="A35" t="s">
        <v>678</v>
      </c>
      <c r="B35">
        <v>6.3</v>
      </c>
    </row>
    <row r="36" spans="1:2">
      <c r="A36" t="s">
        <v>677</v>
      </c>
      <c r="B36">
        <v>5.46</v>
      </c>
    </row>
    <row r="37" spans="1:2">
      <c r="A37" t="s">
        <v>676</v>
      </c>
      <c r="B37">
        <v>6.15</v>
      </c>
    </row>
    <row r="38" spans="1:2">
      <c r="A38" t="s">
        <v>675</v>
      </c>
      <c r="B38">
        <v>6.1</v>
      </c>
    </row>
    <row r="39" spans="1:2">
      <c r="A39" t="s">
        <v>674</v>
      </c>
      <c r="B39">
        <v>6.4</v>
      </c>
    </row>
    <row r="40" spans="1:2">
      <c r="A40" t="s">
        <v>673</v>
      </c>
      <c r="B40">
        <v>6.24</v>
      </c>
    </row>
    <row r="41" spans="1:2">
      <c r="A41" t="s">
        <v>672</v>
      </c>
      <c r="B41">
        <v>7.25</v>
      </c>
    </row>
    <row r="42" spans="1:2">
      <c r="A42" t="s">
        <v>671</v>
      </c>
      <c r="B42">
        <v>8.32</v>
      </c>
    </row>
    <row r="43" spans="1:2">
      <c r="A43" t="s">
        <v>670</v>
      </c>
      <c r="B43">
        <v>8.17</v>
      </c>
    </row>
    <row r="44" spans="1:2">
      <c r="A44" t="s">
        <v>669</v>
      </c>
      <c r="B44">
        <v>8.6199999999999992</v>
      </c>
    </row>
    <row r="45" spans="1:2">
      <c r="A45" t="s">
        <v>668</v>
      </c>
      <c r="B45">
        <v>9.89</v>
      </c>
    </row>
    <row r="46" spans="1:2">
      <c r="A46" t="s">
        <v>667</v>
      </c>
      <c r="B46">
        <v>10.49</v>
      </c>
    </row>
    <row r="47" spans="1:2">
      <c r="A47" t="s">
        <v>666</v>
      </c>
      <c r="B47">
        <v>10.56</v>
      </c>
    </row>
    <row r="48" spans="1:2">
      <c r="A48" t="s">
        <v>665</v>
      </c>
      <c r="B48">
        <v>11.59</v>
      </c>
    </row>
    <row r="49" spans="1:2">
      <c r="A49" t="s">
        <v>664</v>
      </c>
      <c r="B49">
        <v>12.01</v>
      </c>
    </row>
    <row r="50" spans="1:2">
      <c r="A50" t="s">
        <v>663</v>
      </c>
      <c r="B50">
        <v>13.01</v>
      </c>
    </row>
    <row r="51" spans="1:2">
      <c r="A51" t="s">
        <v>662</v>
      </c>
      <c r="B51">
        <v>12.81</v>
      </c>
    </row>
    <row r="52" spans="1:2">
      <c r="A52" t="s">
        <v>661</v>
      </c>
      <c r="B52">
        <v>13.85</v>
      </c>
    </row>
    <row r="53" spans="1:2">
      <c r="A53" t="s">
        <v>660</v>
      </c>
      <c r="B53">
        <v>13.08</v>
      </c>
    </row>
    <row r="54" spans="1:2">
      <c r="A54" t="s">
        <v>659</v>
      </c>
      <c r="B54">
        <v>11.89</v>
      </c>
    </row>
    <row r="55" spans="1:2">
      <c r="A55" t="s">
        <v>658</v>
      </c>
      <c r="B55">
        <v>11.72</v>
      </c>
    </row>
    <row r="56" spans="1:2">
      <c r="A56" t="s">
        <v>657</v>
      </c>
      <c r="B56">
        <v>11.34</v>
      </c>
    </row>
    <row r="57" spans="1:2">
      <c r="A57" t="s">
        <v>656</v>
      </c>
      <c r="B57">
        <v>10.93</v>
      </c>
    </row>
    <row r="58" spans="1:2">
      <c r="A58" t="s">
        <v>655</v>
      </c>
      <c r="B58">
        <v>12.15</v>
      </c>
    </row>
    <row r="59" spans="1:2">
      <c r="A59" t="s">
        <v>654</v>
      </c>
      <c r="B59">
        <v>10.87</v>
      </c>
    </row>
    <row r="60" spans="1:2">
      <c r="A60" t="s">
        <v>653</v>
      </c>
      <c r="B60" s="66">
        <v>9.6300000000000008</v>
      </c>
    </row>
    <row r="61" spans="1:2">
      <c r="A61" t="s">
        <v>652</v>
      </c>
      <c r="B61">
        <v>9.19</v>
      </c>
    </row>
    <row r="62" spans="1:2">
      <c r="A62" t="s">
        <v>651</v>
      </c>
      <c r="B62">
        <v>7.8</v>
      </c>
    </row>
    <row r="63" spans="1:2">
      <c r="A63" t="s">
        <v>650</v>
      </c>
      <c r="B63">
        <v>7.34</v>
      </c>
    </row>
    <row r="64" spans="1:2">
      <c r="A64" t="s">
        <v>649</v>
      </c>
      <c r="B64">
        <v>6.95</v>
      </c>
    </row>
    <row r="65" spans="1:2">
      <c r="A65" t="s">
        <v>648</v>
      </c>
      <c r="B65">
        <v>6.53</v>
      </c>
    </row>
    <row r="66" spans="1:2">
      <c r="A66" t="s">
        <v>647</v>
      </c>
      <c r="B66">
        <v>6.91</v>
      </c>
    </row>
    <row r="67" spans="1:2">
      <c r="A67" t="s">
        <v>646</v>
      </c>
      <c r="B67">
        <v>6.05</v>
      </c>
    </row>
    <row r="68" spans="1:2">
      <c r="A68" t="s">
        <v>645</v>
      </c>
      <c r="B68">
        <v>6.08</v>
      </c>
    </row>
    <row r="69" spans="1:2">
      <c r="A69" t="s">
        <v>644</v>
      </c>
      <c r="B69">
        <v>5.31</v>
      </c>
    </row>
    <row r="70" spans="1:2">
      <c r="A70" t="s">
        <v>643</v>
      </c>
      <c r="B70">
        <v>5.49</v>
      </c>
    </row>
    <row r="71" spans="1:2">
      <c r="A71" t="s">
        <v>642</v>
      </c>
      <c r="B71">
        <v>5.54</v>
      </c>
    </row>
    <row r="72" spans="1:2">
      <c r="A72" t="s">
        <v>641</v>
      </c>
      <c r="B72" s="66">
        <v>5.0199999999999996</v>
      </c>
    </row>
    <row r="73" spans="1:2">
      <c r="A73" t="s">
        <v>640</v>
      </c>
      <c r="B73">
        <v>4.78</v>
      </c>
    </row>
    <row r="74" spans="1:2">
      <c r="A74" t="s">
        <v>639</v>
      </c>
      <c r="B74">
        <v>4.3099999999999996</v>
      </c>
    </row>
    <row r="75" spans="1:2">
      <c r="A75" t="s">
        <v>638</v>
      </c>
      <c r="B75">
        <v>4.5599999999999996</v>
      </c>
    </row>
    <row r="76" spans="1:2">
      <c r="A76" t="s">
        <v>637</v>
      </c>
      <c r="B76">
        <v>4.17</v>
      </c>
    </row>
    <row r="77" spans="1:2">
      <c r="A77" t="s">
        <v>636</v>
      </c>
      <c r="B77">
        <v>3.91</v>
      </c>
    </row>
    <row r="78" spans="1:2">
      <c r="A78" t="s">
        <v>635</v>
      </c>
      <c r="B78">
        <v>3.8</v>
      </c>
    </row>
    <row r="79" spans="1:2">
      <c r="A79" t="s">
        <v>634</v>
      </c>
      <c r="B79">
        <v>3.85</v>
      </c>
    </row>
    <row r="80" spans="1:2">
      <c r="A80" t="s">
        <v>633</v>
      </c>
      <c r="B80">
        <v>3.94</v>
      </c>
    </row>
    <row r="81" spans="1:2">
      <c r="A81" t="s">
        <v>632</v>
      </c>
      <c r="B81">
        <v>3.95</v>
      </c>
    </row>
    <row r="82" spans="1:2">
      <c r="A82" t="s">
        <v>631</v>
      </c>
      <c r="B82">
        <v>4.25</v>
      </c>
    </row>
    <row r="83" spans="1:2">
      <c r="A83" t="s">
        <v>630</v>
      </c>
      <c r="B83">
        <v>4.5</v>
      </c>
    </row>
    <row r="84" spans="1:2">
      <c r="A84" t="s">
        <v>629</v>
      </c>
      <c r="B84">
        <v>4.29</v>
      </c>
    </row>
    <row r="85" spans="1:2">
      <c r="A85" t="s">
        <v>628</v>
      </c>
      <c r="B85">
        <v>4.53</v>
      </c>
    </row>
    <row r="86" spans="1:2">
      <c r="A86" t="s">
        <v>627</v>
      </c>
      <c r="B86">
        <v>4.68</v>
      </c>
    </row>
    <row r="87" spans="1:2">
      <c r="A87" t="s">
        <v>626</v>
      </c>
      <c r="B87">
        <v>4.5199999999999996</v>
      </c>
    </row>
    <row r="88" spans="1:2">
      <c r="A88" t="s">
        <v>625</v>
      </c>
      <c r="B88">
        <v>4.32</v>
      </c>
    </row>
    <row r="89" spans="1:2">
      <c r="A89" t="s">
        <v>624</v>
      </c>
      <c r="B89">
        <v>4</v>
      </c>
    </row>
    <row r="90" spans="1:2">
      <c r="A90" t="s">
        <v>623</v>
      </c>
      <c r="B90">
        <v>4.3499999999999996</v>
      </c>
    </row>
    <row r="91" spans="1:2">
      <c r="A91" t="s">
        <v>622</v>
      </c>
      <c r="B91">
        <v>4.5599999999999996</v>
      </c>
    </row>
    <row r="92" spans="1:2">
      <c r="A92" t="s">
        <v>621</v>
      </c>
      <c r="B92">
        <v>4.66</v>
      </c>
    </row>
    <row r="93" spans="1:2">
      <c r="A93" t="s">
        <v>620</v>
      </c>
      <c r="B93">
        <v>4.6900000000000004</v>
      </c>
    </row>
    <row r="94" spans="1:2">
      <c r="A94" t="s">
        <v>619</v>
      </c>
      <c r="B94">
        <v>4.95</v>
      </c>
    </row>
    <row r="95" spans="1:2">
      <c r="A95" t="s">
        <v>618</v>
      </c>
      <c r="B95">
        <v>4.96</v>
      </c>
    </row>
    <row r="96" spans="1:2">
      <c r="A96" t="s">
        <v>617</v>
      </c>
      <c r="B96">
        <v>4.5999999999999996</v>
      </c>
    </row>
    <row r="97" spans="1:2">
      <c r="A97" t="s">
        <v>616</v>
      </c>
      <c r="B97">
        <v>4.5199999999999996</v>
      </c>
    </row>
    <row r="98" spans="1:2">
      <c r="A98" t="s">
        <v>615</v>
      </c>
      <c r="B98">
        <v>4.3600000000000003</v>
      </c>
    </row>
    <row r="99" spans="1:2">
      <c r="A99" t="s">
        <v>614</v>
      </c>
      <c r="B99">
        <v>4.2699999999999996</v>
      </c>
    </row>
    <row r="100" spans="1:2">
      <c r="A100" t="s">
        <v>613</v>
      </c>
      <c r="B100">
        <v>4.3099999999999996</v>
      </c>
    </row>
    <row r="101" spans="1:2">
      <c r="A101" t="s">
        <v>612</v>
      </c>
      <c r="B101">
        <v>4.47</v>
      </c>
    </row>
    <row r="102" spans="1:2">
      <c r="A102" t="s">
        <v>611</v>
      </c>
      <c r="B102">
        <v>4.3600000000000003</v>
      </c>
    </row>
    <row r="103" spans="1:2">
      <c r="A103" t="s">
        <v>610</v>
      </c>
      <c r="B103">
        <v>4.5199999999999996</v>
      </c>
    </row>
    <row r="104" spans="1:2">
      <c r="A104" t="s">
        <v>609</v>
      </c>
      <c r="B104">
        <v>4.5</v>
      </c>
    </row>
    <row r="105" spans="1:2">
      <c r="A105" t="s">
        <v>608</v>
      </c>
      <c r="B105">
        <v>4.5599999999999996</v>
      </c>
    </row>
    <row r="106" spans="1:2">
      <c r="A106" t="s">
        <v>607</v>
      </c>
      <c r="B106">
        <v>4.7300000000000004</v>
      </c>
    </row>
    <row r="107" spans="1:2">
      <c r="A107" t="s">
        <v>606</v>
      </c>
      <c r="B107">
        <v>4.75</v>
      </c>
    </row>
    <row r="108" spans="1:2">
      <c r="A108" t="s">
        <v>605</v>
      </c>
      <c r="B108">
        <v>4.4400000000000004</v>
      </c>
    </row>
    <row r="109" spans="1:2">
      <c r="A109" t="s">
        <v>604</v>
      </c>
      <c r="B109">
        <v>4.3</v>
      </c>
    </row>
    <row r="110" spans="1:2">
      <c r="A110" t="s">
        <v>603</v>
      </c>
      <c r="B110">
        <v>4.0999999999999996</v>
      </c>
    </row>
    <row r="111" spans="1:2">
      <c r="A111" t="s">
        <v>602</v>
      </c>
      <c r="B111">
        <v>4.1900000000000004</v>
      </c>
    </row>
    <row r="112" spans="1:2">
      <c r="A112" t="s">
        <v>601</v>
      </c>
      <c r="B112">
        <v>4.18</v>
      </c>
    </row>
    <row r="113" spans="1:2">
      <c r="A113" t="s">
        <v>600</v>
      </c>
      <c r="B113">
        <v>3.96</v>
      </c>
    </row>
    <row r="114" spans="1:2">
      <c r="A114" t="s">
        <v>599</v>
      </c>
      <c r="B114">
        <v>3.89</v>
      </c>
    </row>
    <row r="115" spans="1:2">
      <c r="A115" t="s">
        <v>598</v>
      </c>
      <c r="B115">
        <v>3.98</v>
      </c>
    </row>
    <row r="116" spans="1:2">
      <c r="A116" t="s">
        <v>597</v>
      </c>
      <c r="B116">
        <v>3.93</v>
      </c>
    </row>
    <row r="117" spans="1:2">
      <c r="A117" t="s">
        <v>596</v>
      </c>
      <c r="B117">
        <v>4.0599999999999996</v>
      </c>
    </row>
    <row r="118" spans="1:2">
      <c r="A118" t="s">
        <v>595</v>
      </c>
      <c r="B118">
        <v>4.1399999999999997</v>
      </c>
    </row>
    <row r="119" spans="1:2">
      <c r="A119" t="s">
        <v>594</v>
      </c>
      <c r="B119">
        <v>4.0999999999999996</v>
      </c>
    </row>
    <row r="120" spans="1:2">
      <c r="A120" t="s">
        <v>593</v>
      </c>
      <c r="B120">
        <v>4.07</v>
      </c>
    </row>
    <row r="121" spans="1:2">
      <c r="A121" t="s">
        <v>592</v>
      </c>
      <c r="B121">
        <v>4.03</v>
      </c>
    </row>
    <row r="122" spans="1:2">
      <c r="A122" t="s">
        <v>591</v>
      </c>
      <c r="B122">
        <v>3.77</v>
      </c>
    </row>
    <row r="123" spans="1:2">
      <c r="A123" t="s">
        <v>590</v>
      </c>
      <c r="B123">
        <v>3.6</v>
      </c>
    </row>
    <row r="124" spans="1:2">
      <c r="A124" t="s">
        <v>589</v>
      </c>
      <c r="B124">
        <v>3.45</v>
      </c>
    </row>
    <row r="125" spans="1:2">
      <c r="A125" t="s">
        <v>588</v>
      </c>
      <c r="B125">
        <v>3.46</v>
      </c>
    </row>
    <row r="126" spans="1:2">
      <c r="A126" t="s">
        <v>587</v>
      </c>
      <c r="B126">
        <v>3.58</v>
      </c>
    </row>
    <row r="127" spans="1:2">
      <c r="A127" t="s">
        <v>586</v>
      </c>
      <c r="B127">
        <v>3.39</v>
      </c>
    </row>
    <row r="128" spans="1:2">
      <c r="A128" t="s">
        <v>585</v>
      </c>
      <c r="B128">
        <v>3.23</v>
      </c>
    </row>
    <row r="129" spans="1:2">
      <c r="A129" t="s">
        <v>584</v>
      </c>
      <c r="B129">
        <v>3.39</v>
      </c>
    </row>
    <row r="130" spans="1:2">
      <c r="A130" t="s">
        <v>583</v>
      </c>
      <c r="B130">
        <v>3.35</v>
      </c>
    </row>
    <row r="131" spans="1:2">
      <c r="A131" t="s">
        <v>582</v>
      </c>
      <c r="B131">
        <v>3.19</v>
      </c>
    </row>
    <row r="132" spans="1:2">
      <c r="A132" t="s">
        <v>581</v>
      </c>
      <c r="B132">
        <v>3.35</v>
      </c>
    </row>
    <row r="133" spans="1:2">
      <c r="A133" t="s">
        <v>580</v>
      </c>
      <c r="B133">
        <v>3.5</v>
      </c>
    </row>
    <row r="134" spans="1:2">
      <c r="A134" t="s">
        <v>579</v>
      </c>
      <c r="B134">
        <v>3.7</v>
      </c>
    </row>
    <row r="135" spans="1:2">
      <c r="A135" t="s">
        <v>578</v>
      </c>
      <c r="B135">
        <v>3.55</v>
      </c>
    </row>
    <row r="136" spans="1:2">
      <c r="A136" t="s">
        <v>577</v>
      </c>
      <c r="B136">
        <v>3.56</v>
      </c>
    </row>
    <row r="137" spans="1:2">
      <c r="A137" t="s">
        <v>576</v>
      </c>
      <c r="B137">
        <v>3.64</v>
      </c>
    </row>
    <row r="138" spans="1:2">
      <c r="A138" t="s">
        <v>575</v>
      </c>
      <c r="B138">
        <v>3.86</v>
      </c>
    </row>
    <row r="139" spans="1:2">
      <c r="A139" t="s">
        <v>574</v>
      </c>
      <c r="B139">
        <v>3.99</v>
      </c>
    </row>
    <row r="140" spans="1:2">
      <c r="A140" t="s">
        <v>573</v>
      </c>
      <c r="B140">
        <v>4.12</v>
      </c>
    </row>
    <row r="141" spans="1:2">
      <c r="A141" t="s">
        <v>572</v>
      </c>
      <c r="B141">
        <v>4.18</v>
      </c>
    </row>
    <row r="142" spans="1:2">
      <c r="A142" t="s">
        <v>571</v>
      </c>
      <c r="B142">
        <v>4.3499999999999996</v>
      </c>
    </row>
    <row r="143" spans="1:2">
      <c r="A143" t="s">
        <v>570</v>
      </c>
      <c r="B143">
        <v>4.47</v>
      </c>
    </row>
    <row r="144" spans="1:2">
      <c r="A144" t="s">
        <v>569</v>
      </c>
      <c r="B144">
        <v>4.42</v>
      </c>
    </row>
    <row r="145" spans="1:2">
      <c r="A145" t="s">
        <v>568</v>
      </c>
      <c r="B145">
        <v>4.25</v>
      </c>
    </row>
    <row r="146" spans="1:2">
      <c r="A146" t="s">
        <v>567</v>
      </c>
      <c r="B146">
        <v>4</v>
      </c>
    </row>
    <row r="147" spans="1:2">
      <c r="A147" t="s">
        <v>566</v>
      </c>
      <c r="B147">
        <v>4.1900000000000004</v>
      </c>
    </row>
    <row r="148" spans="1:2">
      <c r="A148" t="s">
        <v>565</v>
      </c>
      <c r="B148">
        <v>4.25</v>
      </c>
    </row>
    <row r="149" spans="1:2">
      <c r="A149" t="s">
        <v>564</v>
      </c>
      <c r="B149">
        <v>4.4000000000000004</v>
      </c>
    </row>
    <row r="150" spans="1:2">
      <c r="A150" t="s">
        <v>563</v>
      </c>
      <c r="B150">
        <v>4.4800000000000004</v>
      </c>
    </row>
    <row r="151" spans="1:2">
      <c r="A151" t="s">
        <v>562</v>
      </c>
      <c r="B151">
        <v>4.3600000000000003</v>
      </c>
    </row>
    <row r="152" spans="1:2">
      <c r="A152" t="s">
        <v>561</v>
      </c>
      <c r="B152">
        <v>4.29</v>
      </c>
    </row>
    <row r="153" spans="1:2">
      <c r="A153" t="s">
        <v>560</v>
      </c>
      <c r="B153">
        <v>4.26</v>
      </c>
    </row>
    <row r="154" spans="1:2">
      <c r="A154" t="s">
        <v>559</v>
      </c>
      <c r="B154">
        <v>4.0999999999999996</v>
      </c>
    </row>
    <row r="155" spans="1:2">
      <c r="A155" t="s">
        <v>558</v>
      </c>
      <c r="B155">
        <v>3.77</v>
      </c>
    </row>
    <row r="156" spans="1:2">
      <c r="A156" t="s">
        <v>557</v>
      </c>
      <c r="B156">
        <v>3.91</v>
      </c>
    </row>
    <row r="157" spans="1:2">
      <c r="A157" t="s">
        <v>556</v>
      </c>
      <c r="B157">
        <v>4.18</v>
      </c>
    </row>
    <row r="158" spans="1:2">
      <c r="A158" t="s">
        <v>555</v>
      </c>
      <c r="B158">
        <v>4.08</v>
      </c>
    </row>
    <row r="159" spans="1:2">
      <c r="A159" t="s">
        <v>554</v>
      </c>
      <c r="B159">
        <v>4.04</v>
      </c>
    </row>
    <row r="160" spans="1:2">
      <c r="A160" t="s">
        <v>553</v>
      </c>
      <c r="B160">
        <v>4.2699999999999996</v>
      </c>
    </row>
    <row r="161" spans="1:2">
      <c r="A161" t="s">
        <v>552</v>
      </c>
      <c r="B161">
        <v>4.45</v>
      </c>
    </row>
    <row r="162" spans="1:2">
      <c r="A162" t="s">
        <v>551</v>
      </c>
      <c r="B162">
        <v>4.66</v>
      </c>
    </row>
    <row r="163" spans="1:2">
      <c r="A163" t="s">
        <v>550</v>
      </c>
      <c r="B163">
        <v>4.7</v>
      </c>
    </row>
    <row r="164" spans="1:2">
      <c r="A164" t="s">
        <v>549</v>
      </c>
      <c r="B164">
        <v>4.63</v>
      </c>
    </row>
    <row r="165" spans="1:2">
      <c r="A165" t="s">
        <v>548</v>
      </c>
      <c r="B165">
        <v>4.8499999999999996</v>
      </c>
    </row>
    <row r="166" spans="1:2">
      <c r="A166" t="s">
        <v>547</v>
      </c>
      <c r="B166">
        <v>5.12</v>
      </c>
    </row>
    <row r="167" spans="1:2">
      <c r="A167" t="s">
        <v>546</v>
      </c>
      <c r="B167">
        <v>5.26</v>
      </c>
    </row>
    <row r="168" spans="1:2">
      <c r="A168" t="s">
        <v>545</v>
      </c>
      <c r="B168">
        <v>5.4</v>
      </c>
    </row>
    <row r="169" spans="1:2">
      <c r="A169" t="s">
        <v>544</v>
      </c>
      <c r="B169">
        <v>5.39</v>
      </c>
    </row>
    <row r="170" spans="1:2">
      <c r="A170" t="s">
        <v>543</v>
      </c>
      <c r="B170">
        <v>5.39</v>
      </c>
    </row>
    <row r="171" spans="1:2">
      <c r="A171" t="s">
        <v>542</v>
      </c>
      <c r="B171">
        <v>5.15</v>
      </c>
    </row>
    <row r="172" spans="1:2">
      <c r="A172" t="s">
        <v>541</v>
      </c>
      <c r="B172">
        <v>5.08</v>
      </c>
    </row>
    <row r="173" spans="1:2">
      <c r="A173" t="s">
        <v>540</v>
      </c>
      <c r="B173">
        <v>5.01</v>
      </c>
    </row>
    <row r="174" spans="1:2">
      <c r="A174" t="s">
        <v>539</v>
      </c>
      <c r="B174">
        <v>4.76</v>
      </c>
    </row>
    <row r="175" spans="1:2">
      <c r="A175" t="s">
        <v>538</v>
      </c>
      <c r="B175">
        <v>4.92</v>
      </c>
    </row>
    <row r="176" spans="1:2">
      <c r="A176" t="s">
        <v>537</v>
      </c>
      <c r="B176">
        <v>5.17</v>
      </c>
    </row>
    <row r="177" spans="1:2">
      <c r="A177" t="s">
        <v>536</v>
      </c>
      <c r="B177">
        <v>5.19</v>
      </c>
    </row>
    <row r="178" spans="1:2">
      <c r="A178" t="s">
        <v>535</v>
      </c>
      <c r="B178">
        <v>5.39</v>
      </c>
    </row>
    <row r="179" spans="1:2">
      <c r="A179" t="s">
        <v>534</v>
      </c>
      <c r="B179">
        <v>5.38</v>
      </c>
    </row>
    <row r="180" spans="1:2">
      <c r="A180" t="s">
        <v>533</v>
      </c>
      <c r="B180">
        <v>5.42</v>
      </c>
    </row>
    <row r="181" spans="1:2">
      <c r="A181" t="s">
        <v>532</v>
      </c>
      <c r="B181">
        <v>5.27</v>
      </c>
    </row>
    <row r="182" spans="1:2">
      <c r="A182" t="s">
        <v>531</v>
      </c>
      <c r="B182">
        <v>5.09</v>
      </c>
    </row>
    <row r="183" spans="1:2">
      <c r="A183" t="s">
        <v>530</v>
      </c>
      <c r="B183">
        <v>5.14</v>
      </c>
    </row>
    <row r="184" spans="1:2">
      <c r="A184" t="s">
        <v>529</v>
      </c>
      <c r="B184">
        <v>5.16</v>
      </c>
    </row>
    <row r="185" spans="1:2">
      <c r="A185" t="s">
        <v>528</v>
      </c>
      <c r="B185">
        <v>5.28</v>
      </c>
    </row>
    <row r="186" spans="1:2">
      <c r="A186" t="s">
        <v>527</v>
      </c>
      <c r="B186">
        <v>5.53</v>
      </c>
    </row>
    <row r="187" spans="1:2">
      <c r="A187" t="s">
        <v>526</v>
      </c>
      <c r="B187">
        <v>5.58</v>
      </c>
    </row>
    <row r="188" spans="1:2">
      <c r="A188" t="s">
        <v>525</v>
      </c>
      <c r="B188">
        <v>5.63</v>
      </c>
    </row>
    <row r="189" spans="1:2">
      <c r="A189" t="s">
        <v>524</v>
      </c>
      <c r="B189">
        <v>5.57</v>
      </c>
    </row>
    <row r="190" spans="1:2">
      <c r="A190" t="s">
        <v>523</v>
      </c>
      <c r="B190">
        <v>5.61</v>
      </c>
    </row>
    <row r="191" spans="1:2">
      <c r="A191" t="s">
        <v>522</v>
      </c>
      <c r="B191">
        <v>5.54</v>
      </c>
    </row>
    <row r="192" spans="1:2">
      <c r="A192" t="s">
        <v>521</v>
      </c>
      <c r="B192">
        <v>5.68</v>
      </c>
    </row>
    <row r="193" spans="1:2">
      <c r="A193" t="s">
        <v>520</v>
      </c>
      <c r="B193">
        <v>5.52</v>
      </c>
    </row>
    <row r="194" spans="1:2">
      <c r="A194" t="s">
        <v>519</v>
      </c>
      <c r="B194">
        <v>5.61</v>
      </c>
    </row>
    <row r="195" spans="1:2">
      <c r="A195" t="s">
        <v>518</v>
      </c>
      <c r="B195">
        <v>5.78</v>
      </c>
    </row>
    <row r="196" spans="1:2">
      <c r="A196" t="s">
        <v>517</v>
      </c>
      <c r="B196">
        <v>5.81</v>
      </c>
    </row>
    <row r="197" spans="1:2">
      <c r="A197" t="s">
        <v>516</v>
      </c>
      <c r="B197">
        <v>5.46</v>
      </c>
    </row>
    <row r="198" spans="1:2">
      <c r="A198" t="s">
        <v>515</v>
      </c>
      <c r="B198">
        <v>5.36</v>
      </c>
    </row>
    <row r="199" spans="1:2">
      <c r="A199" t="s">
        <v>514</v>
      </c>
      <c r="B199">
        <v>5.62</v>
      </c>
    </row>
    <row r="200" spans="1:2">
      <c r="A200" t="s">
        <v>513</v>
      </c>
      <c r="B200">
        <v>5.41</v>
      </c>
    </row>
    <row r="201" spans="1:2">
      <c r="A201" t="s">
        <v>512</v>
      </c>
      <c r="B201">
        <v>5.22</v>
      </c>
    </row>
    <row r="202" spans="1:2">
      <c r="A202" t="s">
        <v>511</v>
      </c>
      <c r="B202">
        <v>4.99</v>
      </c>
    </row>
    <row r="203" spans="1:2">
      <c r="A203" t="s">
        <v>510</v>
      </c>
      <c r="B203">
        <v>4.66</v>
      </c>
    </row>
    <row r="204" spans="1:2">
      <c r="A204" t="s">
        <v>509</v>
      </c>
      <c r="B204">
        <v>4.32</v>
      </c>
    </row>
    <row r="205" spans="1:2">
      <c r="A205" t="s">
        <v>508</v>
      </c>
      <c r="B205">
        <v>4.13</v>
      </c>
    </row>
    <row r="206" spans="1:2">
      <c r="A206" t="s">
        <v>507</v>
      </c>
      <c r="B206">
        <v>4.24</v>
      </c>
    </row>
    <row r="207" spans="1:2">
      <c r="A207" t="s">
        <v>506</v>
      </c>
      <c r="B207">
        <v>4.0199999999999996</v>
      </c>
    </row>
    <row r="208" spans="1:2">
      <c r="A208" t="s">
        <v>505</v>
      </c>
      <c r="B208">
        <v>3.9</v>
      </c>
    </row>
    <row r="209" spans="1:2">
      <c r="A209" t="s">
        <v>504</v>
      </c>
      <c r="B209">
        <v>4.12</v>
      </c>
    </row>
    <row r="210" spans="1:2">
      <c r="A210" t="s">
        <v>503</v>
      </c>
      <c r="B210">
        <v>4.43</v>
      </c>
    </row>
    <row r="211" spans="1:2">
      <c r="A211" t="s">
        <v>502</v>
      </c>
      <c r="B211">
        <v>4.4400000000000004</v>
      </c>
    </row>
    <row r="212" spans="1:2">
      <c r="A212" t="s">
        <v>501</v>
      </c>
      <c r="B212">
        <v>4.46</v>
      </c>
    </row>
    <row r="213" spans="1:2">
      <c r="A213" t="s">
        <v>500</v>
      </c>
      <c r="B213">
        <v>4.76</v>
      </c>
    </row>
    <row r="214" spans="1:2">
      <c r="A214" t="s">
        <v>499</v>
      </c>
      <c r="B214">
        <v>4.95</v>
      </c>
    </row>
    <row r="215" spans="1:2">
      <c r="A215" t="s">
        <v>498</v>
      </c>
      <c r="B215">
        <v>5.0599999999999996</v>
      </c>
    </row>
    <row r="216" spans="1:2">
      <c r="A216" t="s">
        <v>497</v>
      </c>
      <c r="B216">
        <v>5.18</v>
      </c>
    </row>
    <row r="217" spans="1:2">
      <c r="A217" t="s">
        <v>496</v>
      </c>
      <c r="B217">
        <v>5.17</v>
      </c>
    </row>
    <row r="218" spans="1:2">
      <c r="A218" t="s">
        <v>495</v>
      </c>
      <c r="B218">
        <v>5.25</v>
      </c>
    </row>
    <row r="219" spans="1:2">
      <c r="A219" t="s">
        <v>494</v>
      </c>
      <c r="B219">
        <v>5.32</v>
      </c>
    </row>
    <row r="220" spans="1:2">
      <c r="A220" t="s">
        <v>493</v>
      </c>
      <c r="B220">
        <v>5.41</v>
      </c>
    </row>
    <row r="221" spans="1:2">
      <c r="A221" t="s">
        <v>492</v>
      </c>
      <c r="B221">
        <v>5.67</v>
      </c>
    </row>
    <row r="222" spans="1:2">
      <c r="A222" t="s">
        <v>491</v>
      </c>
      <c r="B222">
        <v>5.96</v>
      </c>
    </row>
    <row r="223" spans="1:2">
      <c r="A223" t="s">
        <v>490</v>
      </c>
      <c r="B223">
        <v>5.98</v>
      </c>
    </row>
    <row r="224" spans="1:2">
      <c r="A224" t="s">
        <v>489</v>
      </c>
      <c r="B224">
        <v>6.13</v>
      </c>
    </row>
    <row r="225" spans="1:2">
      <c r="A225" t="s">
        <v>488</v>
      </c>
      <c r="B225">
        <v>6.35</v>
      </c>
    </row>
    <row r="226" spans="1:2">
      <c r="A226" t="s">
        <v>487</v>
      </c>
      <c r="B226">
        <v>6.26</v>
      </c>
    </row>
    <row r="227" spans="1:2">
      <c r="A227" t="s">
        <v>486</v>
      </c>
      <c r="B227">
        <v>6.41</v>
      </c>
    </row>
    <row r="228" spans="1:2">
      <c r="A228" t="s">
        <v>485</v>
      </c>
      <c r="B228">
        <v>6.49</v>
      </c>
    </row>
    <row r="229" spans="1:2">
      <c r="A229" t="s">
        <v>484</v>
      </c>
      <c r="B229">
        <v>6.8</v>
      </c>
    </row>
    <row r="230" spans="1:2">
      <c r="A230" t="s">
        <v>483</v>
      </c>
      <c r="B230">
        <v>6.87</v>
      </c>
    </row>
    <row r="231" spans="1:2">
      <c r="A231" t="s">
        <v>482</v>
      </c>
      <c r="B231">
        <v>6.66</v>
      </c>
    </row>
    <row r="232" spans="1:2">
      <c r="A232" t="s">
        <v>481</v>
      </c>
      <c r="B232">
        <v>6.72</v>
      </c>
    </row>
    <row r="233" spans="1:2">
      <c r="A233" t="s">
        <v>480</v>
      </c>
      <c r="B233">
        <v>6.95</v>
      </c>
    </row>
    <row r="234" spans="1:2">
      <c r="A234" t="s">
        <v>479</v>
      </c>
      <c r="B234">
        <v>7.17</v>
      </c>
    </row>
    <row r="235" spans="1:2">
      <c r="A235" t="s">
        <v>478</v>
      </c>
      <c r="B235">
        <v>7.59</v>
      </c>
    </row>
    <row r="236" spans="1:2">
      <c r="A236" t="s">
        <v>477</v>
      </c>
      <c r="B236">
        <v>8.32</v>
      </c>
    </row>
    <row r="237" spans="1:2">
      <c r="A237" t="s">
        <v>476</v>
      </c>
      <c r="B237">
        <v>8.7100000000000009</v>
      </c>
    </row>
    <row r="238" spans="1:2">
      <c r="A238" t="s">
        <v>475</v>
      </c>
      <c r="B238">
        <v>8.7100000000000009</v>
      </c>
    </row>
    <row r="239" spans="1:2">
      <c r="A239" t="s">
        <v>474</v>
      </c>
      <c r="B239">
        <v>8.8800000000000008</v>
      </c>
    </row>
    <row r="240" spans="1:2">
      <c r="A240" t="s">
        <v>473</v>
      </c>
      <c r="B240">
        <v>8.9700000000000006</v>
      </c>
    </row>
    <row r="241" spans="1:2">
      <c r="A241" t="s">
        <v>472</v>
      </c>
      <c r="B241">
        <v>9.06</v>
      </c>
    </row>
    <row r="242" spans="1:2">
      <c r="A242" t="s">
        <v>471</v>
      </c>
      <c r="B242">
        <v>9.4600000000000009</v>
      </c>
    </row>
    <row r="243" spans="1:2">
      <c r="A243" t="s">
        <v>470</v>
      </c>
      <c r="B243">
        <v>9.4499999999999993</v>
      </c>
    </row>
    <row r="244" spans="1:2">
      <c r="A244" t="s">
        <v>469</v>
      </c>
      <c r="B244">
        <v>9.44</v>
      </c>
    </row>
    <row r="245" spans="1:2">
      <c r="A245" t="s">
        <v>468</v>
      </c>
      <c r="B245">
        <v>10.029999999999999</v>
      </c>
    </row>
    <row r="246" spans="1:2">
      <c r="A246" t="s">
        <v>467</v>
      </c>
      <c r="B246">
        <v>10.74</v>
      </c>
    </row>
    <row r="247" spans="1:2">
      <c r="A247" t="s">
        <v>466</v>
      </c>
      <c r="B247">
        <v>11.22</v>
      </c>
    </row>
    <row r="248" spans="1:2">
      <c r="A248" t="s">
        <v>465</v>
      </c>
      <c r="B248">
        <v>11.15</v>
      </c>
    </row>
    <row r="249" spans="1:2">
      <c r="A249" t="s">
        <v>464</v>
      </c>
      <c r="B249">
        <v>11.31</v>
      </c>
    </row>
    <row r="250" spans="1:2">
      <c r="A250" t="s">
        <v>463</v>
      </c>
      <c r="B250">
        <v>11.69</v>
      </c>
    </row>
    <row r="251" spans="1:2">
      <c r="A251" t="s">
        <v>462</v>
      </c>
      <c r="B251">
        <v>11.89</v>
      </c>
    </row>
    <row r="252" spans="1:2">
      <c r="A252" t="s">
        <v>461</v>
      </c>
      <c r="B252">
        <v>11.92</v>
      </c>
    </row>
    <row r="253" spans="1:2">
      <c r="A253" t="s">
        <v>460</v>
      </c>
      <c r="B253">
        <v>12.17</v>
      </c>
    </row>
    <row r="254" spans="1:2">
      <c r="A254" t="s">
        <v>459</v>
      </c>
      <c r="B254">
        <v>11.98</v>
      </c>
    </row>
    <row r="255" spans="1:2">
      <c r="A255" t="s">
        <v>458</v>
      </c>
      <c r="B255">
        <v>11.71</v>
      </c>
    </row>
    <row r="256" spans="1:2">
      <c r="A256" t="s">
        <v>457</v>
      </c>
      <c r="B256">
        <v>11.79</v>
      </c>
    </row>
    <row r="257" spans="1:2">
      <c r="A257" t="s">
        <v>456</v>
      </c>
      <c r="B257">
        <v>11.6</v>
      </c>
    </row>
    <row r="258" spans="1:2">
      <c r="A258" t="s">
        <v>455</v>
      </c>
      <c r="B258">
        <v>11.51</v>
      </c>
    </row>
    <row r="259" spans="1:2">
      <c r="A259" t="s">
        <v>454</v>
      </c>
      <c r="B259">
        <v>11.59</v>
      </c>
    </row>
    <row r="260" spans="1:2">
      <c r="A260" t="s">
        <v>453</v>
      </c>
      <c r="B260">
        <v>11.75</v>
      </c>
    </row>
    <row r="261" spans="1:2">
      <c r="A261" t="s">
        <v>452</v>
      </c>
      <c r="B261">
        <v>11.42</v>
      </c>
    </row>
    <row r="262" spans="1:2">
      <c r="A262" t="s">
        <v>451</v>
      </c>
      <c r="B262">
        <v>11.34</v>
      </c>
    </row>
    <row r="263" spans="1:2">
      <c r="A263" t="s">
        <v>450</v>
      </c>
      <c r="B263">
        <v>10.84</v>
      </c>
    </row>
    <row r="264" spans="1:2">
      <c r="A264" t="s">
        <v>449</v>
      </c>
      <c r="B264">
        <v>9.9600000000000009</v>
      </c>
    </row>
    <row r="265" spans="1:2">
      <c r="A265" t="s">
        <v>448</v>
      </c>
      <c r="B265">
        <v>9.26</v>
      </c>
    </row>
    <row r="266" spans="1:2">
      <c r="A266" t="s">
        <v>447</v>
      </c>
      <c r="B266">
        <v>8.9700000000000006</v>
      </c>
    </row>
    <row r="267" spans="1:2">
      <c r="A267" t="s">
        <v>446</v>
      </c>
      <c r="B267">
        <v>8.58</v>
      </c>
    </row>
    <row r="268" spans="1:2">
      <c r="A268" t="s">
        <v>445</v>
      </c>
      <c r="B268">
        <v>8.93</v>
      </c>
    </row>
    <row r="269" spans="1:2">
      <c r="A269" t="s">
        <v>444</v>
      </c>
      <c r="B269">
        <v>9.19</v>
      </c>
    </row>
    <row r="270" spans="1:2">
      <c r="A270" t="s">
        <v>443</v>
      </c>
      <c r="B270">
        <v>9.39</v>
      </c>
    </row>
    <row r="271" spans="1:2">
      <c r="A271" t="s">
        <v>442</v>
      </c>
      <c r="B271">
        <v>9.27</v>
      </c>
    </row>
    <row r="272" spans="1:2">
      <c r="A272" t="s">
        <v>441</v>
      </c>
      <c r="B272">
        <v>9.74</v>
      </c>
    </row>
    <row r="273" spans="1:2">
      <c r="A273" t="s">
        <v>440</v>
      </c>
      <c r="B273">
        <v>10.37</v>
      </c>
    </row>
    <row r="274" spans="1:2">
      <c r="A274" t="s">
        <v>439</v>
      </c>
      <c r="B274">
        <v>10.67</v>
      </c>
    </row>
  </sheetData>
  <hyperlinks>
    <hyperlink ref="A3" r:id="rId1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  <pageSetUpPr fitToPage="1"/>
  </sheetPr>
  <dimension ref="A1:V31"/>
  <sheetViews>
    <sheetView workbookViewId="0">
      <selection activeCell="U26" sqref="U26"/>
    </sheetView>
  </sheetViews>
  <sheetFormatPr baseColWidth="10" defaultRowHeight="15" x14ac:dyDescent="0"/>
  <cols>
    <col min="8" max="8" width="13.1640625" bestFit="1" customWidth="1"/>
    <col min="9" max="9" width="13.1640625" customWidth="1"/>
    <col min="10" max="10" width="13.1640625" bestFit="1" customWidth="1"/>
    <col min="11" max="11" width="11.5" bestFit="1" customWidth="1"/>
    <col min="12" max="12" width="11.5" customWidth="1"/>
    <col min="13" max="13" width="13.1640625" bestFit="1" customWidth="1"/>
    <col min="20" max="20" width="17.5" customWidth="1"/>
    <col min="21" max="22" width="15.83203125" customWidth="1"/>
  </cols>
  <sheetData>
    <row r="1" spans="1:22" ht="18">
      <c r="A1" s="7" t="s">
        <v>973</v>
      </c>
    </row>
    <row r="2" spans="1:22">
      <c r="A2" t="s">
        <v>181</v>
      </c>
    </row>
    <row r="3" spans="1:22">
      <c r="B3" s="81" t="s">
        <v>1144</v>
      </c>
      <c r="C3" s="81"/>
      <c r="D3" s="81"/>
      <c r="E3" s="81"/>
      <c r="F3" s="81"/>
      <c r="G3" s="81"/>
      <c r="H3" s="81" t="s">
        <v>1143</v>
      </c>
      <c r="I3" s="81"/>
      <c r="J3" s="81"/>
      <c r="K3" s="81"/>
      <c r="L3" s="81"/>
      <c r="M3" s="81"/>
      <c r="N3" s="81" t="s">
        <v>1145</v>
      </c>
      <c r="O3" s="81"/>
      <c r="P3" s="81"/>
      <c r="Q3" s="81"/>
      <c r="R3" s="81"/>
      <c r="S3" s="81"/>
    </row>
    <row r="4" spans="1:22" ht="75">
      <c r="A4" t="s">
        <v>125</v>
      </c>
      <c r="B4" s="28" t="s">
        <v>971</v>
      </c>
      <c r="C4" s="61" t="s">
        <v>1161</v>
      </c>
      <c r="D4" s="28" t="s">
        <v>970</v>
      </c>
      <c r="E4" s="28" t="s">
        <v>83</v>
      </c>
      <c r="F4" s="28" t="s">
        <v>95</v>
      </c>
      <c r="G4" s="28" t="s">
        <v>969</v>
      </c>
      <c r="H4" s="28" t="s">
        <v>971</v>
      </c>
      <c r="I4" s="61" t="s">
        <v>1161</v>
      </c>
      <c r="J4" s="28" t="s">
        <v>970</v>
      </c>
      <c r="K4" s="28" t="s">
        <v>83</v>
      </c>
      <c r="L4" s="28" t="s">
        <v>95</v>
      </c>
      <c r="M4" s="28" t="s">
        <v>969</v>
      </c>
      <c r="N4" s="28" t="s">
        <v>971</v>
      </c>
      <c r="O4" s="61" t="s">
        <v>1161</v>
      </c>
      <c r="P4" s="28" t="s">
        <v>970</v>
      </c>
      <c r="Q4" s="28" t="s">
        <v>83</v>
      </c>
      <c r="R4" s="28" t="s">
        <v>95</v>
      </c>
      <c r="S4" s="28" t="s">
        <v>969</v>
      </c>
      <c r="T4" s="61"/>
      <c r="U4" s="6" t="s">
        <v>985</v>
      </c>
      <c r="V4" s="6" t="s">
        <v>986</v>
      </c>
    </row>
    <row r="5" spans="1:22">
      <c r="A5">
        <v>2014</v>
      </c>
      <c r="B5" s="24">
        <v>336.45197000000002</v>
      </c>
      <c r="C5">
        <v>509.45699000000002</v>
      </c>
      <c r="D5" s="24">
        <v>82.358000000000004</v>
      </c>
      <c r="E5" s="51">
        <v>10.4011</v>
      </c>
      <c r="F5" s="51">
        <v>10.99278</v>
      </c>
      <c r="G5" s="24">
        <f>C5-D5</f>
        <v>427.09899000000001</v>
      </c>
      <c r="H5" s="25">
        <v>9646254.6999999993</v>
      </c>
      <c r="I5">
        <v>13150544</v>
      </c>
      <c r="J5" s="25">
        <v>2736411.6</v>
      </c>
      <c r="K5" s="25">
        <v>168294.6</v>
      </c>
      <c r="L5" s="25">
        <v>186541.2</v>
      </c>
      <c r="M5" s="25">
        <f>I5-J5</f>
        <v>10414132.4</v>
      </c>
      <c r="N5" s="25">
        <f t="shared" ref="N5:O24" si="0">H5/B5</f>
        <v>28670.525246144342</v>
      </c>
      <c r="O5" s="36">
        <f t="shared" si="0"/>
        <v>25812.864006439482</v>
      </c>
      <c r="P5" s="25">
        <f t="shared" ref="P5:P24" si="1">J5/D5</f>
        <v>33225.814128560676</v>
      </c>
      <c r="Q5" s="29">
        <f t="shared" ref="Q5:Q24" si="2">K5/E5</f>
        <v>16180.461681937488</v>
      </c>
      <c r="R5" s="55">
        <f t="shared" ref="R5:R24" si="3">L5/F5</f>
        <v>16969.429025232927</v>
      </c>
      <c r="S5" s="25">
        <f t="shared" ref="S5:S24" si="4">M5/G5</f>
        <v>24383.41612561528</v>
      </c>
      <c r="U5" s="35">
        <v>94.745425999999995</v>
      </c>
      <c r="V5" s="35">
        <v>93.382548</v>
      </c>
    </row>
    <row r="6" spans="1:22">
      <c r="A6">
        <v>2013</v>
      </c>
      <c r="B6" s="24">
        <v>333.75495000000001</v>
      </c>
      <c r="C6">
        <v>508.45175</v>
      </c>
      <c r="D6" s="24">
        <v>82.102999999999994</v>
      </c>
      <c r="E6" s="51">
        <v>10.4573</v>
      </c>
      <c r="F6" s="51">
        <v>11.02765</v>
      </c>
      <c r="G6" s="35">
        <f t="shared" ref="G6:G23" si="5">C6-D6</f>
        <v>426.34875</v>
      </c>
      <c r="H6" s="25">
        <v>9543185.8000000007</v>
      </c>
      <c r="I6">
        <v>12974021.5</v>
      </c>
      <c r="J6" s="25">
        <v>2693324.6</v>
      </c>
      <c r="K6" s="25">
        <v>166806.6</v>
      </c>
      <c r="L6" s="25">
        <v>185108.1</v>
      </c>
      <c r="M6" s="36">
        <f t="shared" ref="M6:M24" si="6">I6-J6</f>
        <v>10280696.9</v>
      </c>
      <c r="N6" s="25">
        <f t="shared" si="0"/>
        <v>28593.391049331254</v>
      </c>
      <c r="O6" s="36">
        <f t="shared" si="0"/>
        <v>25516.721104804928</v>
      </c>
      <c r="P6" s="25">
        <f t="shared" si="1"/>
        <v>32804.216654689844</v>
      </c>
      <c r="Q6" s="25">
        <f t="shared" si="2"/>
        <v>15951.211115679956</v>
      </c>
      <c r="R6" s="55">
        <f t="shared" si="3"/>
        <v>16785.81565428718</v>
      </c>
      <c r="S6" s="25">
        <f t="shared" si="4"/>
        <v>24113.350631378657</v>
      </c>
      <c r="U6" s="35">
        <v>96.974209999999999</v>
      </c>
      <c r="V6" s="35">
        <v>95.101055000000002</v>
      </c>
    </row>
    <row r="7" spans="1:22">
      <c r="A7">
        <v>2012</v>
      </c>
      <c r="B7" s="24">
        <v>333.06466</v>
      </c>
      <c r="C7">
        <v>507.49964</v>
      </c>
      <c r="D7" s="24">
        <v>81.917000000000002</v>
      </c>
      <c r="E7" s="51">
        <v>10.514799999999999</v>
      </c>
      <c r="F7" s="51">
        <v>11.092779999999999</v>
      </c>
      <c r="G7" s="35">
        <f t="shared" si="5"/>
        <v>425.58263999999997</v>
      </c>
      <c r="H7" s="25">
        <v>9572278.9000000004</v>
      </c>
      <c r="I7">
        <v>12952468.4</v>
      </c>
      <c r="J7" s="25">
        <v>2685326.5</v>
      </c>
      <c r="K7" s="25">
        <v>169527.1</v>
      </c>
      <c r="L7" s="25">
        <v>192610.5</v>
      </c>
      <c r="M7" s="36">
        <f t="shared" si="6"/>
        <v>10267141.9</v>
      </c>
      <c r="N7" s="25">
        <f t="shared" si="0"/>
        <v>28740.00171618328</v>
      </c>
      <c r="O7" s="36">
        <f t="shared" si="0"/>
        <v>25522.123326038221</v>
      </c>
      <c r="P7" s="25">
        <f t="shared" si="1"/>
        <v>32781.064980406998</v>
      </c>
      <c r="Q7" s="25">
        <f t="shared" si="2"/>
        <v>16122.712747746036</v>
      </c>
      <c r="R7" s="55">
        <f t="shared" si="3"/>
        <v>17363.591453179455</v>
      </c>
      <c r="S7" s="25">
        <f t="shared" si="4"/>
        <v>24124.907679504973</v>
      </c>
      <c r="U7" s="35">
        <v>95.731236999999993</v>
      </c>
      <c r="V7" s="35">
        <v>95.559298999999996</v>
      </c>
    </row>
    <row r="8" spans="1:22">
      <c r="A8">
        <v>2011</v>
      </c>
      <c r="B8" s="24">
        <v>332.14235000000002</v>
      </c>
      <c r="C8">
        <v>506.30586999999997</v>
      </c>
      <c r="D8" s="24">
        <v>81.778999999999996</v>
      </c>
      <c r="E8" s="51">
        <v>10.557600000000001</v>
      </c>
      <c r="F8" s="51">
        <v>11.12326</v>
      </c>
      <c r="G8" s="35">
        <f t="shared" si="5"/>
        <v>424.52686999999997</v>
      </c>
      <c r="H8" s="25">
        <v>9652513.6999999993</v>
      </c>
      <c r="I8">
        <v>13017285.5</v>
      </c>
      <c r="J8" s="25">
        <v>2674490.2000000002</v>
      </c>
      <c r="K8" s="25">
        <v>176642.8</v>
      </c>
      <c r="L8" s="25">
        <v>206159.1</v>
      </c>
      <c r="M8" s="36">
        <f t="shared" si="6"/>
        <v>10342795.300000001</v>
      </c>
      <c r="N8" s="25">
        <f t="shared" si="0"/>
        <v>29061.375943176168</v>
      </c>
      <c r="O8" s="36">
        <f t="shared" si="0"/>
        <v>25710.319139693169</v>
      </c>
      <c r="P8" s="25">
        <f t="shared" si="1"/>
        <v>32703.875077954002</v>
      </c>
      <c r="Q8" s="25">
        <f t="shared" si="2"/>
        <v>16731.340456164278</v>
      </c>
      <c r="R8" s="55">
        <f t="shared" si="3"/>
        <v>18534.053865503458</v>
      </c>
      <c r="S8" s="25">
        <f t="shared" si="4"/>
        <v>24363.11110295563</v>
      </c>
      <c r="U8" s="35">
        <v>98.417730000000006</v>
      </c>
      <c r="V8" s="35">
        <v>98.302319999999995</v>
      </c>
    </row>
    <row r="9" spans="1:22">
      <c r="A9">
        <v>2010</v>
      </c>
      <c r="B9" s="24">
        <v>329.85912000000002</v>
      </c>
      <c r="C9">
        <v>505.18241999999998</v>
      </c>
      <c r="D9" s="24">
        <v>81.757000000000005</v>
      </c>
      <c r="E9" s="51">
        <v>10.5731</v>
      </c>
      <c r="F9" s="51">
        <v>11.15347</v>
      </c>
      <c r="G9" s="35">
        <f t="shared" si="5"/>
        <v>423.42541999999997</v>
      </c>
      <c r="H9" s="25">
        <v>9483846.5999999996</v>
      </c>
      <c r="I9">
        <v>12794296.1</v>
      </c>
      <c r="J9" s="25">
        <v>2580060</v>
      </c>
      <c r="K9" s="25">
        <v>179929.8</v>
      </c>
      <c r="L9" s="25">
        <v>226209.6</v>
      </c>
      <c r="M9" s="36">
        <f t="shared" si="6"/>
        <v>10214236.1</v>
      </c>
      <c r="N9" s="25">
        <f t="shared" si="0"/>
        <v>28751.203240947223</v>
      </c>
      <c r="O9" s="36">
        <f t="shared" si="0"/>
        <v>25326.09131568751</v>
      </c>
      <c r="P9" s="25">
        <f t="shared" si="1"/>
        <v>31557.66478711303</v>
      </c>
      <c r="Q9" s="29">
        <f t="shared" si="2"/>
        <v>17017.695850791159</v>
      </c>
      <c r="R9" s="55">
        <f t="shared" si="3"/>
        <v>20281.544667264985</v>
      </c>
      <c r="S9" s="25">
        <f t="shared" si="4"/>
        <v>24122.869382759305</v>
      </c>
      <c r="U9" s="35">
        <v>100</v>
      </c>
      <c r="V9" s="35">
        <v>100</v>
      </c>
    </row>
    <row r="10" spans="1:22">
      <c r="A10">
        <v>2009</v>
      </c>
      <c r="B10" s="24">
        <v>328.94483000000002</v>
      </c>
      <c r="C10">
        <v>503.59393</v>
      </c>
      <c r="D10" s="24">
        <v>81.875</v>
      </c>
      <c r="E10" s="51">
        <v>10.568199999999999</v>
      </c>
      <c r="F10" s="51">
        <v>11.187099999999999</v>
      </c>
      <c r="G10" s="35">
        <f t="shared" si="5"/>
        <v>421.71893</v>
      </c>
      <c r="H10" s="25">
        <v>9292626.8000000007</v>
      </c>
      <c r="I10">
        <v>12529866.300000001</v>
      </c>
      <c r="J10" s="25">
        <v>2478921.7000000002</v>
      </c>
      <c r="K10" s="25">
        <v>176577.2</v>
      </c>
      <c r="L10" s="25">
        <v>239245.4</v>
      </c>
      <c r="M10" s="36">
        <f t="shared" si="6"/>
        <v>10050944.600000001</v>
      </c>
      <c r="N10" s="25">
        <f t="shared" si="0"/>
        <v>28249.803470083418</v>
      </c>
      <c r="O10" s="36">
        <f t="shared" si="0"/>
        <v>24880.892229975849</v>
      </c>
      <c r="P10" s="25">
        <f t="shared" si="1"/>
        <v>30276.906259541985</v>
      </c>
      <c r="Q10" s="25">
        <f t="shared" si="2"/>
        <v>16708.35146950285</v>
      </c>
      <c r="R10" s="55">
        <f t="shared" si="3"/>
        <v>21385.828320118708</v>
      </c>
      <c r="S10" s="25">
        <f t="shared" si="4"/>
        <v>23833.278245299545</v>
      </c>
      <c r="U10" s="35">
        <v>98.582407000000003</v>
      </c>
      <c r="V10" s="35">
        <v>101.90510999999999</v>
      </c>
    </row>
    <row r="11" spans="1:22">
      <c r="A11">
        <v>2008</v>
      </c>
      <c r="B11" s="24">
        <v>322.39893000000001</v>
      </c>
      <c r="C11">
        <v>502.11364000000003</v>
      </c>
      <c r="D11" s="24">
        <v>82.12</v>
      </c>
      <c r="E11" s="51">
        <v>10.558199999999999</v>
      </c>
      <c r="F11" s="51">
        <v>11.18648</v>
      </c>
      <c r="G11" s="35">
        <f t="shared" si="5"/>
        <v>419.99364000000003</v>
      </c>
      <c r="H11" s="25">
        <v>9661932.5</v>
      </c>
      <c r="I11">
        <v>13108492.699999999</v>
      </c>
      <c r="J11" s="25">
        <v>2626501.1</v>
      </c>
      <c r="K11" s="25">
        <v>181997.2</v>
      </c>
      <c r="L11" s="25">
        <v>250243.1</v>
      </c>
      <c r="M11" s="36">
        <f t="shared" si="6"/>
        <v>10481991.6</v>
      </c>
      <c r="N11" s="25">
        <f t="shared" si="0"/>
        <v>29968.872725477097</v>
      </c>
      <c r="O11" s="36">
        <f t="shared" si="0"/>
        <v>26106.625384643998</v>
      </c>
      <c r="P11" s="25">
        <f t="shared" si="1"/>
        <v>31983.695811008281</v>
      </c>
      <c r="Q11" s="25">
        <f t="shared" si="2"/>
        <v>17237.521547233431</v>
      </c>
      <c r="R11" s="55">
        <f t="shared" si="3"/>
        <v>22370.137880727452</v>
      </c>
      <c r="S11" s="25">
        <f t="shared" si="4"/>
        <v>24957.500785011885</v>
      </c>
      <c r="U11" s="35">
        <v>97.321762000000007</v>
      </c>
      <c r="V11" s="35">
        <v>100.34034</v>
      </c>
    </row>
    <row r="12" spans="1:22">
      <c r="A12">
        <v>2007</v>
      </c>
      <c r="B12" s="24">
        <v>319.44306999999998</v>
      </c>
      <c r="C12">
        <v>500.06871999999998</v>
      </c>
      <c r="D12" s="24">
        <v>82.263000000000005</v>
      </c>
      <c r="E12" s="51">
        <v>10.542999999999999</v>
      </c>
      <c r="F12" s="51">
        <v>11.163029999999999</v>
      </c>
      <c r="G12" s="35">
        <f t="shared" si="5"/>
        <v>417.80571999999995</v>
      </c>
      <c r="H12" s="25">
        <v>9594092.3000000007</v>
      </c>
      <c r="I12">
        <v>13044738.9</v>
      </c>
      <c r="J12" s="25">
        <v>2598378.4</v>
      </c>
      <c r="K12" s="25">
        <v>181635.3</v>
      </c>
      <c r="L12" s="25">
        <v>251359.9</v>
      </c>
      <c r="M12" s="36">
        <f t="shared" si="6"/>
        <v>10446360.5</v>
      </c>
      <c r="N12" s="25">
        <f t="shared" si="0"/>
        <v>30033.809467208044</v>
      </c>
      <c r="O12" s="36">
        <f t="shared" si="0"/>
        <v>26085.892554927254</v>
      </c>
      <c r="P12" s="25">
        <f t="shared" si="1"/>
        <v>31586.234394563773</v>
      </c>
      <c r="Q12" s="25">
        <f t="shared" si="2"/>
        <v>17228.047045432988</v>
      </c>
      <c r="R12" s="55">
        <f t="shared" si="3"/>
        <v>22517.174996394351</v>
      </c>
      <c r="S12" s="25">
        <f t="shared" si="4"/>
        <v>25002.914033824145</v>
      </c>
      <c r="U12" s="35">
        <v>96.479724000000004</v>
      </c>
      <c r="V12" s="35">
        <v>99.306465000000003</v>
      </c>
    </row>
    <row r="13" spans="1:22">
      <c r="A13">
        <v>2006</v>
      </c>
      <c r="B13" s="24">
        <v>315.54009000000002</v>
      </c>
      <c r="C13">
        <v>497.95465000000002</v>
      </c>
      <c r="D13" s="24">
        <v>82.366</v>
      </c>
      <c r="E13" s="51">
        <v>10.5223</v>
      </c>
      <c r="F13" s="51">
        <v>11.12792</v>
      </c>
      <c r="G13" s="35">
        <f t="shared" si="5"/>
        <v>415.58865000000003</v>
      </c>
      <c r="H13" s="25">
        <v>9284644.3000000007</v>
      </c>
      <c r="I13">
        <v>12656814</v>
      </c>
      <c r="J13" s="25">
        <v>2516332.5</v>
      </c>
      <c r="K13" s="25">
        <v>177219</v>
      </c>
      <c r="L13" s="25">
        <v>242771.5</v>
      </c>
      <c r="M13" s="36">
        <f t="shared" si="6"/>
        <v>10140481.5</v>
      </c>
      <c r="N13" s="25">
        <f t="shared" si="0"/>
        <v>29424.61067308436</v>
      </c>
      <c r="O13" s="36">
        <f t="shared" si="0"/>
        <v>25417.603791831243</v>
      </c>
      <c r="P13" s="25">
        <f t="shared" si="1"/>
        <v>30550.621615715223</v>
      </c>
      <c r="Q13" s="25">
        <f t="shared" si="2"/>
        <v>16842.230310863597</v>
      </c>
      <c r="R13" s="55">
        <f t="shared" si="3"/>
        <v>21816.431103027342</v>
      </c>
      <c r="S13" s="25">
        <f t="shared" si="4"/>
        <v>24400.284993346184</v>
      </c>
      <c r="U13" s="35">
        <v>96.023922999999996</v>
      </c>
      <c r="V13" s="35">
        <v>101.28592999999999</v>
      </c>
    </row>
    <row r="14" spans="1:22">
      <c r="A14">
        <v>2005</v>
      </c>
      <c r="B14" s="24">
        <v>313.93448000000001</v>
      </c>
      <c r="C14">
        <v>496.09886999999998</v>
      </c>
      <c r="D14" s="24">
        <v>82.463999999999999</v>
      </c>
      <c r="E14" s="51">
        <v>10.503299999999999</v>
      </c>
      <c r="F14" s="51">
        <v>11.092919999999999</v>
      </c>
      <c r="G14" s="35">
        <f t="shared" si="5"/>
        <v>413.63486999999998</v>
      </c>
      <c r="H14" s="25">
        <v>8999974.8000000007</v>
      </c>
      <c r="I14">
        <v>12240905.5</v>
      </c>
      <c r="J14" s="25">
        <v>2426546.4</v>
      </c>
      <c r="K14" s="25">
        <v>174508.79999999999</v>
      </c>
      <c r="L14" s="25">
        <v>229429.7</v>
      </c>
      <c r="M14" s="36">
        <f t="shared" si="6"/>
        <v>9814359.0999999996</v>
      </c>
      <c r="N14" s="25">
        <f t="shared" si="0"/>
        <v>28668.322128872242</v>
      </c>
      <c r="O14" s="36">
        <f t="shared" si="0"/>
        <v>24674.326510761857</v>
      </c>
      <c r="P14" s="25">
        <f t="shared" si="1"/>
        <v>29425.523864959254</v>
      </c>
      <c r="Q14" s="25">
        <f t="shared" si="2"/>
        <v>16614.663962754563</v>
      </c>
      <c r="R14" s="55">
        <f t="shared" si="3"/>
        <v>20682.534445394002</v>
      </c>
      <c r="S14" s="25">
        <f t="shared" si="4"/>
        <v>23727.10767832509</v>
      </c>
      <c r="U14" s="35">
        <v>97.301711999999995</v>
      </c>
      <c r="V14" s="35">
        <v>103.81786</v>
      </c>
    </row>
    <row r="15" spans="1:22">
      <c r="A15">
        <v>2004</v>
      </c>
      <c r="B15" s="24">
        <v>312.02206999999999</v>
      </c>
      <c r="C15">
        <v>493.91742999999997</v>
      </c>
      <c r="D15" s="24">
        <v>82.501000000000005</v>
      </c>
      <c r="E15" s="51">
        <v>10.4839</v>
      </c>
      <c r="F15" s="51">
        <v>11.0557</v>
      </c>
      <c r="G15" s="35">
        <f t="shared" si="5"/>
        <v>411.41642999999999</v>
      </c>
      <c r="H15" s="25">
        <v>8858411.1999999993</v>
      </c>
      <c r="I15">
        <v>11997260.199999999</v>
      </c>
      <c r="J15" s="25">
        <v>2409518</v>
      </c>
      <c r="K15" s="25">
        <v>173180.79999999999</v>
      </c>
      <c r="L15" s="25">
        <v>227404.2</v>
      </c>
      <c r="M15" s="36">
        <f t="shared" si="6"/>
        <v>9587742.1999999993</v>
      </c>
      <c r="N15" s="25">
        <f t="shared" si="0"/>
        <v>28390.335337497119</v>
      </c>
      <c r="O15" s="36">
        <f t="shared" si="0"/>
        <v>24290.011794076592</v>
      </c>
      <c r="P15" s="25">
        <f t="shared" si="1"/>
        <v>29205.924776669373</v>
      </c>
      <c r="Q15" s="25">
        <f t="shared" si="2"/>
        <v>16518.738255801753</v>
      </c>
      <c r="R15" s="55">
        <f t="shared" si="3"/>
        <v>20568.955380482468</v>
      </c>
      <c r="S15" s="25">
        <f t="shared" si="4"/>
        <v>23304.22778691653</v>
      </c>
      <c r="U15" s="35">
        <v>96.048320000000004</v>
      </c>
      <c r="V15" s="35">
        <v>103.742</v>
      </c>
    </row>
    <row r="16" spans="1:22">
      <c r="A16">
        <v>2003</v>
      </c>
      <c r="B16" s="24">
        <v>310.18443000000002</v>
      </c>
      <c r="C16">
        <v>491.96796000000001</v>
      </c>
      <c r="D16" s="24">
        <v>82.52</v>
      </c>
      <c r="E16" s="51">
        <v>10.4588</v>
      </c>
      <c r="F16" s="51">
        <v>11.0183</v>
      </c>
      <c r="G16" s="35">
        <f t="shared" si="5"/>
        <v>409.44796000000002</v>
      </c>
      <c r="H16" s="25">
        <v>8666953.8000000007</v>
      </c>
      <c r="I16">
        <v>11705816.699999999</v>
      </c>
      <c r="J16" s="25">
        <v>2381653.4</v>
      </c>
      <c r="K16" s="25">
        <v>170099.3</v>
      </c>
      <c r="L16" s="25">
        <v>216673.5</v>
      </c>
      <c r="M16" s="36">
        <f t="shared" si="6"/>
        <v>9324163.2999999989</v>
      </c>
      <c r="N16" s="25">
        <f t="shared" si="0"/>
        <v>27941.292217665472</v>
      </c>
      <c r="O16" s="36">
        <f t="shared" si="0"/>
        <v>23793.859868435335</v>
      </c>
      <c r="P16" s="25">
        <f t="shared" si="1"/>
        <v>28861.529326223947</v>
      </c>
      <c r="Q16" s="25">
        <f t="shared" si="2"/>
        <v>16263.74918728726</v>
      </c>
      <c r="R16" s="55">
        <f t="shared" si="3"/>
        <v>19664.875706778723</v>
      </c>
      <c r="S16" s="25">
        <f t="shared" si="4"/>
        <v>22772.52352167049</v>
      </c>
      <c r="U16" s="35">
        <v>95.693924999999993</v>
      </c>
      <c r="V16" s="35">
        <v>105.97993</v>
      </c>
    </row>
    <row r="17" spans="1:22">
      <c r="A17">
        <v>2002</v>
      </c>
      <c r="B17" s="24">
        <v>308.31047999999998</v>
      </c>
      <c r="C17">
        <v>490.03434999999996</v>
      </c>
      <c r="D17" s="24">
        <v>82.481999999999999</v>
      </c>
      <c r="E17" s="51">
        <v>10.419600000000001</v>
      </c>
      <c r="F17" s="51">
        <v>10.98372</v>
      </c>
      <c r="G17" s="35">
        <f t="shared" si="5"/>
        <v>407.55234999999993</v>
      </c>
      <c r="H17" s="25">
        <v>8614609.6999999993</v>
      </c>
      <c r="I17">
        <v>11534144.6</v>
      </c>
      <c r="J17" s="25">
        <v>2398681.7999999998</v>
      </c>
      <c r="K17" s="25">
        <v>171703.4</v>
      </c>
      <c r="L17" s="25">
        <v>203186.2</v>
      </c>
      <c r="M17" s="36">
        <f t="shared" si="6"/>
        <v>9135462.8000000007</v>
      </c>
      <c r="N17" s="25">
        <f t="shared" si="0"/>
        <v>27941.345685038017</v>
      </c>
      <c r="O17" s="36">
        <f t="shared" si="0"/>
        <v>23537.420591025915</v>
      </c>
      <c r="P17" s="25">
        <f t="shared" si="1"/>
        <v>29081.275914745034</v>
      </c>
      <c r="Q17" s="25">
        <f t="shared" si="2"/>
        <v>16478.885945717684</v>
      </c>
      <c r="R17" s="55">
        <f t="shared" si="3"/>
        <v>18498.851026792381</v>
      </c>
      <c r="S17" s="25">
        <f t="shared" si="4"/>
        <v>22415.433992712842</v>
      </c>
      <c r="U17" s="35">
        <v>95.525554</v>
      </c>
      <c r="V17" s="35">
        <v>105.82726</v>
      </c>
    </row>
    <row r="18" spans="1:22">
      <c r="A18">
        <v>2001</v>
      </c>
      <c r="B18" s="24">
        <v>306.57727999999997</v>
      </c>
      <c r="C18">
        <v>488.92243000000002</v>
      </c>
      <c r="D18" s="24">
        <v>82.34</v>
      </c>
      <c r="E18" s="51">
        <v>10.3627</v>
      </c>
      <c r="F18" s="51">
        <v>10.951779999999999</v>
      </c>
      <c r="G18" s="35">
        <f t="shared" si="5"/>
        <v>406.58243000000004</v>
      </c>
      <c r="H18" s="25">
        <v>8538004.6999999993</v>
      </c>
      <c r="I18">
        <v>11384592.699999999</v>
      </c>
      <c r="J18" s="25">
        <v>2398681.7999999998</v>
      </c>
      <c r="K18" s="25">
        <v>170393.4</v>
      </c>
      <c r="L18" s="25">
        <v>196957.4</v>
      </c>
      <c r="M18" s="36">
        <f t="shared" si="6"/>
        <v>8985910.8999999985</v>
      </c>
      <c r="N18" s="25">
        <f t="shared" si="0"/>
        <v>27849.4371794283</v>
      </c>
      <c r="O18" s="36">
        <f t="shared" si="0"/>
        <v>23285.069371842888</v>
      </c>
      <c r="P18" s="25">
        <f t="shared" si="1"/>
        <v>29131.428224435265</v>
      </c>
      <c r="Q18" s="25">
        <f t="shared" si="2"/>
        <v>16442.954056375267</v>
      </c>
      <c r="R18" s="55">
        <f t="shared" si="3"/>
        <v>17984.053733730954</v>
      </c>
      <c r="S18" s="25">
        <f t="shared" si="4"/>
        <v>22101.080216378257</v>
      </c>
      <c r="U18" s="35">
        <v>96.126107000000005</v>
      </c>
      <c r="V18" s="35">
        <v>106.89787</v>
      </c>
    </row>
    <row r="19" spans="1:22">
      <c r="A19">
        <v>2000</v>
      </c>
      <c r="B19" s="24">
        <v>294.44340999999997</v>
      </c>
      <c r="C19">
        <v>487.96809000000002</v>
      </c>
      <c r="D19" s="24">
        <v>82.188000000000002</v>
      </c>
      <c r="E19" s="51">
        <v>10.289899999999999</v>
      </c>
      <c r="F19" s="51">
        <v>10.91746</v>
      </c>
      <c r="G19" s="35">
        <f t="shared" si="5"/>
        <v>405.78009000000003</v>
      </c>
      <c r="H19" s="25">
        <v>8171087.5</v>
      </c>
      <c r="I19">
        <v>11140621.5</v>
      </c>
      <c r="J19" s="25">
        <v>2358690.9</v>
      </c>
      <c r="K19" s="25">
        <v>167145.29999999999</v>
      </c>
      <c r="L19" s="25">
        <v>189862.39999999999</v>
      </c>
      <c r="M19" s="36">
        <f t="shared" si="6"/>
        <v>8781930.5999999996</v>
      </c>
      <c r="N19" s="25">
        <f t="shared" si="0"/>
        <v>27750.960702431752</v>
      </c>
      <c r="O19" s="36">
        <f t="shared" si="0"/>
        <v>22830.635298304034</v>
      </c>
      <c r="P19" s="25">
        <f t="shared" si="1"/>
        <v>28698.726091400204</v>
      </c>
      <c r="Q19" s="29">
        <f t="shared" si="2"/>
        <v>16243.62724613456</v>
      </c>
      <c r="R19" s="55">
        <f t="shared" si="3"/>
        <v>17390.71175896225</v>
      </c>
      <c r="S19" s="25">
        <f t="shared" si="4"/>
        <v>21642.093381171064</v>
      </c>
      <c r="U19" s="35">
        <v>95.696231999999995</v>
      </c>
      <c r="V19" s="35">
        <v>106.62205</v>
      </c>
    </row>
    <row r="20" spans="1:22">
      <c r="A20">
        <v>1999</v>
      </c>
      <c r="B20" s="24">
        <v>293.42367000000002</v>
      </c>
      <c r="C20">
        <v>486.92750000000001</v>
      </c>
      <c r="D20" s="24">
        <v>82.087000000000003</v>
      </c>
      <c r="E20" s="51">
        <v>10.2178</v>
      </c>
      <c r="F20" s="51">
        <v>10.88261</v>
      </c>
      <c r="G20" s="35">
        <f t="shared" si="5"/>
        <v>404.84050000000002</v>
      </c>
      <c r="H20" s="25">
        <v>7871407.5999999996</v>
      </c>
      <c r="I20">
        <v>10727771</v>
      </c>
      <c r="J20" s="25">
        <v>2290835.2999999998</v>
      </c>
      <c r="K20" s="25">
        <v>161045.70000000001</v>
      </c>
      <c r="L20" s="25">
        <v>182617.4</v>
      </c>
      <c r="M20" s="36">
        <f t="shared" si="6"/>
        <v>8436935.6999999993</v>
      </c>
      <c r="N20" s="25">
        <f t="shared" si="0"/>
        <v>26826.082572002455</v>
      </c>
      <c r="O20" s="36">
        <f t="shared" si="0"/>
        <v>22031.557059315812</v>
      </c>
      <c r="P20" s="25">
        <f t="shared" si="1"/>
        <v>27907.406775737934</v>
      </c>
      <c r="Q20" s="25">
        <f t="shared" si="2"/>
        <v>15761.28912290317</v>
      </c>
      <c r="R20" s="55">
        <f t="shared" si="3"/>
        <v>16780.661991930243</v>
      </c>
      <c r="S20" s="25">
        <f t="shared" si="4"/>
        <v>20840.147416081145</v>
      </c>
      <c r="U20" s="35">
        <v>93.425261000000006</v>
      </c>
      <c r="V20" s="35">
        <v>105.70681999999999</v>
      </c>
    </row>
    <row r="21" spans="1:22">
      <c r="A21">
        <v>1998</v>
      </c>
      <c r="B21" s="24">
        <v>292.63265999999999</v>
      </c>
      <c r="C21">
        <v>485.99063000000001</v>
      </c>
      <c r="D21" s="24">
        <v>82.028999999999996</v>
      </c>
      <c r="E21" s="51">
        <v>10.1602</v>
      </c>
      <c r="F21" s="51">
        <v>10.834910000000001</v>
      </c>
      <c r="G21" s="35">
        <f t="shared" si="5"/>
        <v>403.96163000000001</v>
      </c>
      <c r="H21" s="25">
        <v>7645369</v>
      </c>
      <c r="I21">
        <v>10414326.5</v>
      </c>
      <c r="J21" s="25">
        <v>2246200.2000000002</v>
      </c>
      <c r="K21" s="25">
        <v>155018.29999999999</v>
      </c>
      <c r="L21" s="25">
        <v>177171.1</v>
      </c>
      <c r="M21" s="36">
        <f t="shared" si="6"/>
        <v>8168126.2999999998</v>
      </c>
      <c r="N21" s="25">
        <f t="shared" si="0"/>
        <v>26126.164454780956</v>
      </c>
      <c r="O21" s="36">
        <f t="shared" si="0"/>
        <v>21429.068498707475</v>
      </c>
      <c r="P21" s="25">
        <f t="shared" si="1"/>
        <v>27383.001133745387</v>
      </c>
      <c r="Q21" s="25">
        <f t="shared" si="2"/>
        <v>15257.406350268695</v>
      </c>
      <c r="R21" s="55">
        <f t="shared" si="3"/>
        <v>16351.875557803432</v>
      </c>
      <c r="S21" s="25">
        <f t="shared" si="4"/>
        <v>20220.0548106512</v>
      </c>
      <c r="U21" s="35">
        <v>91.862830000000002</v>
      </c>
      <c r="V21" s="35">
        <v>106.33634000000001</v>
      </c>
    </row>
    <row r="22" spans="1:22">
      <c r="A22">
        <v>1997</v>
      </c>
      <c r="B22" s="24">
        <v>292.00362999999999</v>
      </c>
      <c r="C22">
        <v>485.37842000000001</v>
      </c>
      <c r="D22" s="24">
        <v>82.052000000000007</v>
      </c>
      <c r="E22" s="51">
        <v>10.109</v>
      </c>
      <c r="F22" s="51">
        <v>10.776529999999999</v>
      </c>
      <c r="G22" s="35">
        <f t="shared" si="5"/>
        <v>403.32641999999998</v>
      </c>
      <c r="H22" s="25">
        <v>7431878.2999999998</v>
      </c>
      <c r="I22">
        <v>10108226.9</v>
      </c>
      <c r="J22" s="25">
        <v>2202597.2000000002</v>
      </c>
      <c r="K22" s="25">
        <v>147929.79999999999</v>
      </c>
      <c r="L22" s="25">
        <v>170262.5</v>
      </c>
      <c r="M22" s="36">
        <f t="shared" si="6"/>
        <v>7905629.7000000002</v>
      </c>
      <c r="N22" s="25">
        <f t="shared" si="0"/>
        <v>25451.321615419645</v>
      </c>
      <c r="O22" s="36">
        <f t="shared" si="0"/>
        <v>20825.455940130178</v>
      </c>
      <c r="P22" s="25">
        <f t="shared" si="1"/>
        <v>26843.918490713208</v>
      </c>
      <c r="Q22" s="25">
        <f t="shared" si="2"/>
        <v>14633.475121179146</v>
      </c>
      <c r="R22" s="25">
        <f t="shared" si="3"/>
        <v>15799.380691187238</v>
      </c>
      <c r="S22" s="25">
        <f t="shared" si="4"/>
        <v>19601.070765460889</v>
      </c>
      <c r="U22" s="35">
        <v>90.111759000000006</v>
      </c>
      <c r="V22" s="35">
        <v>106.3246</v>
      </c>
    </row>
    <row r="23" spans="1:22">
      <c r="A23">
        <v>1996</v>
      </c>
      <c r="B23" s="24">
        <v>291.2226</v>
      </c>
      <c r="C23">
        <v>484.46456999999998</v>
      </c>
      <c r="D23" s="24">
        <v>81.896000000000001</v>
      </c>
      <c r="E23" s="51">
        <v>10.0639</v>
      </c>
      <c r="F23" s="51">
        <v>10.709149999999999</v>
      </c>
      <c r="G23" s="35">
        <f t="shared" si="5"/>
        <v>402.56856999999997</v>
      </c>
      <c r="H23" s="25">
        <v>7245677.2999999998</v>
      </c>
      <c r="I23">
        <v>9845185.1999999993</v>
      </c>
      <c r="J23" s="25">
        <v>2162606.2999999998</v>
      </c>
      <c r="K23" s="25">
        <v>141659.6</v>
      </c>
      <c r="L23" s="25">
        <v>162989</v>
      </c>
      <c r="M23" s="36">
        <f t="shared" si="6"/>
        <v>7682578.8999999994</v>
      </c>
      <c r="N23" s="25">
        <f t="shared" si="0"/>
        <v>24880.202635372392</v>
      </c>
      <c r="O23" s="36">
        <f t="shared" si="0"/>
        <v>20321.785760308539</v>
      </c>
      <c r="P23" s="25">
        <f t="shared" si="1"/>
        <v>26406.739034873495</v>
      </c>
      <c r="Q23" s="25">
        <f t="shared" si="2"/>
        <v>14076.014268822226</v>
      </c>
      <c r="R23" s="25">
        <f t="shared" si="3"/>
        <v>15219.601929191393</v>
      </c>
      <c r="S23" s="25">
        <f t="shared" si="4"/>
        <v>19083.901408398575</v>
      </c>
      <c r="U23" s="35">
        <v>88.560063</v>
      </c>
      <c r="V23" s="35">
        <v>106.33217999999999</v>
      </c>
    </row>
    <row r="24" spans="1:22">
      <c r="A24">
        <v>1995</v>
      </c>
      <c r="B24" s="24">
        <v>290.41523999999998</v>
      </c>
      <c r="C24">
        <v>483.76428999999996</v>
      </c>
      <c r="D24" s="24">
        <v>81.661000000000001</v>
      </c>
      <c r="E24" s="51">
        <v>10.026199999999999</v>
      </c>
      <c r="F24" s="54">
        <v>10.63439</v>
      </c>
      <c r="G24" s="35">
        <f>C24-D24</f>
        <v>402.10328999999996</v>
      </c>
      <c r="H24" s="25">
        <v>7131597.7000000002</v>
      </c>
      <c r="I24">
        <v>9663191.5</v>
      </c>
      <c r="J24" s="25">
        <v>2145061.9</v>
      </c>
      <c r="K24" s="25">
        <v>136873.60000000001</v>
      </c>
      <c r="L24" s="25">
        <v>158310.9</v>
      </c>
      <c r="M24" s="36">
        <f t="shared" si="6"/>
        <v>7518129.5999999996</v>
      </c>
      <c r="N24" s="25">
        <f t="shared" si="0"/>
        <v>24556.55460780915</v>
      </c>
      <c r="O24" s="36">
        <f t="shared" si="0"/>
        <v>19974.999601562158</v>
      </c>
      <c r="P24" s="25">
        <f t="shared" si="1"/>
        <v>26267.886751325601</v>
      </c>
      <c r="Q24" s="25">
        <f t="shared" si="2"/>
        <v>13651.592826793802</v>
      </c>
      <c r="R24" s="25">
        <f t="shared" si="3"/>
        <v>14886.693077835213</v>
      </c>
      <c r="S24" s="25">
        <f t="shared" si="4"/>
        <v>18697.010909808771</v>
      </c>
      <c r="U24" s="35">
        <v>85.446188000000006</v>
      </c>
      <c r="V24" s="35">
        <v>104.43089000000001</v>
      </c>
    </row>
    <row r="25" spans="1:22">
      <c r="M25" s="27" t="s">
        <v>1163</v>
      </c>
      <c r="Q25" s="33">
        <f>Q5/Q6-1</f>
        <v>1.4371984960576345E-2</v>
      </c>
      <c r="R25" s="5"/>
      <c r="S25" s="33">
        <f>S5/S6-1</f>
        <v>1.1199832755103944E-2</v>
      </c>
    </row>
    <row r="26" spans="1:22">
      <c r="E26" s="76">
        <f>E5-E9</f>
        <v>-0.1720000000000006</v>
      </c>
      <c r="M26" s="27" t="s">
        <v>974</v>
      </c>
      <c r="N26" s="33">
        <f>N5/N9-1</f>
        <v>-2.8060736841781786E-3</v>
      </c>
      <c r="O26" s="33"/>
      <c r="P26" s="33">
        <f>P5/P9-1</f>
        <v>5.2860354297471934E-2</v>
      </c>
      <c r="Q26" s="65">
        <f>Q5/Q9-1</f>
        <v>-4.9197857112644794E-2</v>
      </c>
      <c r="R26" s="68">
        <f>R5/R9-1</f>
        <v>-0.16330687313860814</v>
      </c>
      <c r="S26" s="68">
        <f>S5/S9-1</f>
        <v>1.0800818871165907E-2</v>
      </c>
      <c r="U26" s="69">
        <f>U5-U9</f>
        <v>-5.2545740000000052</v>
      </c>
      <c r="V26" s="69">
        <f>V5-V9</f>
        <v>-6.6174520000000001</v>
      </c>
    </row>
    <row r="27" spans="1:22">
      <c r="E27" s="66">
        <f>E26/E9</f>
        <v>-1.6267698215282234E-2</v>
      </c>
      <c r="M27" s="27" t="s">
        <v>1159</v>
      </c>
      <c r="N27" s="33">
        <f>N10/N19-1</f>
        <v>1.7975693634561418E-2</v>
      </c>
      <c r="O27" s="33"/>
      <c r="P27" s="33">
        <f>P10/P19-1</f>
        <v>5.4991296934768785E-2</v>
      </c>
      <c r="Q27" s="65">
        <f>Q10/Q19-1</f>
        <v>2.8609633570536364E-2</v>
      </c>
      <c r="R27" s="68">
        <f>R10/R19-1</f>
        <v>0.22972702995307737</v>
      </c>
      <c r="S27" s="68">
        <f>S10/S19-1</f>
        <v>0.101246437927065</v>
      </c>
      <c r="V27" s="32"/>
    </row>
    <row r="28" spans="1:22">
      <c r="J28" s="46" t="s">
        <v>1002</v>
      </c>
      <c r="K28" s="68">
        <f>K6/K19-1</f>
        <v>-2.0263806400777629E-3</v>
      </c>
      <c r="L28" s="68">
        <f>L6/L19-1</f>
        <v>-2.5040766365536204E-2</v>
      </c>
    </row>
    <row r="29" spans="1:22">
      <c r="J29" s="46" t="s">
        <v>1142</v>
      </c>
      <c r="K29" s="65">
        <f>K7/K19-1</f>
        <v>1.4249877202649586E-2</v>
      </c>
      <c r="L29" s="65">
        <f>L7/L19-1</f>
        <v>1.4474166554304668E-2</v>
      </c>
    </row>
    <row r="30" spans="1:22">
      <c r="Q30" s="27" t="s">
        <v>1164</v>
      </c>
      <c r="R30" s="27"/>
      <c r="S30" s="74">
        <f>Q25-S25</f>
        <v>3.1721522054724005E-3</v>
      </c>
    </row>
    <row r="31" spans="1:22">
      <c r="Q31" s="27" t="s">
        <v>1162</v>
      </c>
      <c r="R31" s="27"/>
      <c r="S31" s="74">
        <f>Q27-S27</f>
        <v>-7.2636804356528639E-2</v>
      </c>
    </row>
  </sheetData>
  <mergeCells count="3">
    <mergeCell ref="B3:G3"/>
    <mergeCell ref="H3:M3"/>
    <mergeCell ref="N3:S3"/>
  </mergeCells>
  <phoneticPr fontId="8" type="noConversion"/>
  <pageMargins left="0.75" right="0.75" top="1" bottom="1" header="0.5" footer="0.5"/>
  <pageSetup scale="6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A1:B400"/>
  <sheetViews>
    <sheetView topLeftCell="A5" workbookViewId="0">
      <selection activeCell="B65" sqref="B65"/>
    </sheetView>
  </sheetViews>
  <sheetFormatPr baseColWidth="10" defaultRowHeight="15" x14ac:dyDescent="0"/>
  <sheetData>
    <row r="1" spans="1:2" ht="18">
      <c r="A1" s="7" t="s">
        <v>180</v>
      </c>
    </row>
    <row r="2" spans="1:2">
      <c r="A2" s="9" t="s">
        <v>269</v>
      </c>
    </row>
    <row r="3" spans="1:2">
      <c r="A3" s="8" t="s">
        <v>708</v>
      </c>
    </row>
    <row r="4" spans="1:2">
      <c r="B4" t="s">
        <v>707</v>
      </c>
    </row>
    <row r="5" spans="1:2">
      <c r="B5" t="s">
        <v>706</v>
      </c>
    </row>
    <row r="6" spans="1:2">
      <c r="A6" t="s">
        <v>167</v>
      </c>
      <c r="B6" t="s">
        <v>303</v>
      </c>
    </row>
    <row r="7" spans="1:2">
      <c r="A7" t="s">
        <v>165</v>
      </c>
      <c r="B7" t="s">
        <v>308</v>
      </c>
    </row>
    <row r="8" spans="1:2">
      <c r="A8" t="s">
        <v>705</v>
      </c>
      <c r="B8" s="66">
        <v>12.19</v>
      </c>
    </row>
    <row r="9" spans="1:2">
      <c r="A9" t="s">
        <v>704</v>
      </c>
      <c r="B9">
        <v>12.3</v>
      </c>
    </row>
    <row r="10" spans="1:2">
      <c r="A10" t="s">
        <v>703</v>
      </c>
      <c r="B10">
        <v>12.25</v>
      </c>
    </row>
    <row r="11" spans="1:2">
      <c r="A11" t="s">
        <v>702</v>
      </c>
      <c r="B11">
        <v>12.29</v>
      </c>
    </row>
    <row r="12" spans="1:2">
      <c r="A12" t="s">
        <v>701</v>
      </c>
      <c r="B12">
        <v>12.36</v>
      </c>
    </row>
    <row r="13" spans="1:2">
      <c r="A13" t="s">
        <v>700</v>
      </c>
      <c r="B13">
        <v>12.78</v>
      </c>
    </row>
    <row r="14" spans="1:2">
      <c r="A14" t="s">
        <v>699</v>
      </c>
      <c r="B14">
        <v>13.17</v>
      </c>
    </row>
    <row r="15" spans="1:2">
      <c r="A15" t="s">
        <v>698</v>
      </c>
      <c r="B15">
        <v>13.47</v>
      </c>
    </row>
    <row r="16" spans="1:2">
      <c r="A16" t="s">
        <v>697</v>
      </c>
      <c r="B16">
        <v>13.72</v>
      </c>
    </row>
    <row r="17" spans="1:2">
      <c r="A17" t="s">
        <v>696</v>
      </c>
      <c r="B17" s="66">
        <v>13.59</v>
      </c>
    </row>
    <row r="18" spans="1:2">
      <c r="A18" t="s">
        <v>695</v>
      </c>
      <c r="B18">
        <v>13.5</v>
      </c>
    </row>
    <row r="19" spans="1:2">
      <c r="A19" t="s">
        <v>694</v>
      </c>
      <c r="B19">
        <v>13.55</v>
      </c>
    </row>
    <row r="20" spans="1:2">
      <c r="A20" t="s">
        <v>693</v>
      </c>
      <c r="B20">
        <v>13.38</v>
      </c>
    </row>
    <row r="21" spans="1:2">
      <c r="A21" t="s">
        <v>692</v>
      </c>
      <c r="B21">
        <v>13.57</v>
      </c>
    </row>
    <row r="22" spans="1:2">
      <c r="A22" t="s">
        <v>691</v>
      </c>
      <c r="B22">
        <v>14.14</v>
      </c>
    </row>
    <row r="23" spans="1:2">
      <c r="A23" t="s">
        <v>690</v>
      </c>
      <c r="B23">
        <v>14.33</v>
      </c>
    </row>
    <row r="24" spans="1:2">
      <c r="A24" t="s">
        <v>689</v>
      </c>
      <c r="B24">
        <v>14.4</v>
      </c>
    </row>
    <row r="25" spans="1:2">
      <c r="A25" t="s">
        <v>688</v>
      </c>
      <c r="B25">
        <v>14.56</v>
      </c>
    </row>
    <row r="26" spans="1:2">
      <c r="A26" t="s">
        <v>687</v>
      </c>
      <c r="B26">
        <v>14.72</v>
      </c>
    </row>
    <row r="27" spans="1:2">
      <c r="A27" t="s">
        <v>686</v>
      </c>
      <c r="B27">
        <v>14.83</v>
      </c>
    </row>
    <row r="28" spans="1:2">
      <c r="A28" t="s">
        <v>685</v>
      </c>
      <c r="B28">
        <v>14.92</v>
      </c>
    </row>
    <row r="29" spans="1:2">
      <c r="A29" t="s">
        <v>684</v>
      </c>
      <c r="B29">
        <v>15.08</v>
      </c>
    </row>
    <row r="30" spans="1:2">
      <c r="A30" t="s">
        <v>683</v>
      </c>
      <c r="B30">
        <v>15.4</v>
      </c>
    </row>
    <row r="31" spans="1:2">
      <c r="A31" t="s">
        <v>682</v>
      </c>
      <c r="B31">
        <v>15.59</v>
      </c>
    </row>
    <row r="32" spans="1:2">
      <c r="A32" t="s">
        <v>681</v>
      </c>
      <c r="B32">
        <v>15.73</v>
      </c>
    </row>
    <row r="33" spans="1:2">
      <c r="A33" t="s">
        <v>680</v>
      </c>
      <c r="B33">
        <v>16.04</v>
      </c>
    </row>
    <row r="34" spans="1:2">
      <c r="A34" t="s">
        <v>679</v>
      </c>
      <c r="B34">
        <v>16.7</v>
      </c>
    </row>
    <row r="35" spans="1:2">
      <c r="A35" t="s">
        <v>678</v>
      </c>
      <c r="B35">
        <v>16.68</v>
      </c>
    </row>
    <row r="36" spans="1:2">
      <c r="A36" t="s">
        <v>677</v>
      </c>
      <c r="B36">
        <v>16.96</v>
      </c>
    </row>
    <row r="37" spans="1:2">
      <c r="A37" t="s">
        <v>676</v>
      </c>
      <c r="B37">
        <v>16.989999999999998</v>
      </c>
    </row>
    <row r="38" spans="1:2">
      <c r="A38" t="s">
        <v>675</v>
      </c>
      <c r="B38">
        <v>17.21</v>
      </c>
    </row>
    <row r="39" spans="1:2">
      <c r="A39" t="s">
        <v>674</v>
      </c>
      <c r="B39">
        <v>17.29</v>
      </c>
    </row>
    <row r="40" spans="1:2">
      <c r="A40" t="s">
        <v>673</v>
      </c>
      <c r="B40" s="66">
        <v>17.46</v>
      </c>
    </row>
    <row r="41" spans="1:2">
      <c r="A41" t="s">
        <v>672</v>
      </c>
      <c r="B41">
        <v>17.3</v>
      </c>
    </row>
    <row r="42" spans="1:2">
      <c r="A42" t="s">
        <v>671</v>
      </c>
      <c r="B42">
        <v>16.93</v>
      </c>
    </row>
    <row r="43" spans="1:2">
      <c r="A43" t="s">
        <v>670</v>
      </c>
      <c r="B43">
        <v>16.7</v>
      </c>
    </row>
    <row r="44" spans="1:2">
      <c r="A44" t="s">
        <v>669</v>
      </c>
      <c r="B44">
        <v>16.239999999999998</v>
      </c>
    </row>
    <row r="45" spans="1:2">
      <c r="A45" t="s">
        <v>668</v>
      </c>
      <c r="B45">
        <v>16.2</v>
      </c>
    </row>
    <row r="46" spans="1:2">
      <c r="A46" t="s">
        <v>667</v>
      </c>
      <c r="B46">
        <v>15.67</v>
      </c>
    </row>
    <row r="47" spans="1:2">
      <c r="A47" t="s">
        <v>666</v>
      </c>
      <c r="B47">
        <v>15.48</v>
      </c>
    </row>
    <row r="48" spans="1:2">
      <c r="A48" t="s">
        <v>665</v>
      </c>
      <c r="B48">
        <v>15.42</v>
      </c>
    </row>
    <row r="49" spans="1:2">
      <c r="A49" t="s">
        <v>664</v>
      </c>
      <c r="B49">
        <v>15.38</v>
      </c>
    </row>
    <row r="50" spans="1:2">
      <c r="A50" t="s">
        <v>663</v>
      </c>
      <c r="B50">
        <v>15.01</v>
      </c>
    </row>
    <row r="51" spans="1:2">
      <c r="A51" t="s">
        <v>662</v>
      </c>
      <c r="B51">
        <v>14.6</v>
      </c>
    </row>
    <row r="52" spans="1:2">
      <c r="A52" t="s">
        <v>661</v>
      </c>
      <c r="B52">
        <v>14.31</v>
      </c>
    </row>
    <row r="53" spans="1:2">
      <c r="A53" t="s">
        <v>660</v>
      </c>
      <c r="B53">
        <v>14.38</v>
      </c>
    </row>
    <row r="54" spans="1:2">
      <c r="A54" t="s">
        <v>659</v>
      </c>
      <c r="B54">
        <v>13.97</v>
      </c>
    </row>
    <row r="55" spans="1:2">
      <c r="A55" t="s">
        <v>658</v>
      </c>
      <c r="B55">
        <v>13.52</v>
      </c>
    </row>
    <row r="56" spans="1:2">
      <c r="A56" t="s">
        <v>657</v>
      </c>
      <c r="B56">
        <v>13.23</v>
      </c>
    </row>
    <row r="57" spans="1:2">
      <c r="A57" t="s">
        <v>656</v>
      </c>
      <c r="B57">
        <v>12.81</v>
      </c>
    </row>
    <row r="58" spans="1:2">
      <c r="A58" t="s">
        <v>655</v>
      </c>
      <c r="B58">
        <v>12.44</v>
      </c>
    </row>
    <row r="59" spans="1:2">
      <c r="A59" t="s">
        <v>654</v>
      </c>
      <c r="B59">
        <v>12.34</v>
      </c>
    </row>
    <row r="60" spans="1:2">
      <c r="A60" t="s">
        <v>653</v>
      </c>
      <c r="B60">
        <v>12.53</v>
      </c>
    </row>
    <row r="61" spans="1:2">
      <c r="A61" t="s">
        <v>652</v>
      </c>
      <c r="B61">
        <v>12.38</v>
      </c>
    </row>
    <row r="62" spans="1:2">
      <c r="A62" t="s">
        <v>651</v>
      </c>
      <c r="B62">
        <v>12.45</v>
      </c>
    </row>
    <row r="63" spans="1:2">
      <c r="A63" t="s">
        <v>650</v>
      </c>
      <c r="B63">
        <v>12.2</v>
      </c>
    </row>
    <row r="64" spans="1:2">
      <c r="A64" t="s">
        <v>649</v>
      </c>
      <c r="B64">
        <v>12.21</v>
      </c>
    </row>
    <row r="65" spans="1:2">
      <c r="A65" t="s">
        <v>648</v>
      </c>
      <c r="B65" s="66">
        <v>12.18</v>
      </c>
    </row>
    <row r="66" spans="1:2">
      <c r="A66" t="s">
        <v>647</v>
      </c>
      <c r="B66">
        <v>12.24</v>
      </c>
    </row>
    <row r="67" spans="1:2">
      <c r="A67" t="s">
        <v>646</v>
      </c>
      <c r="B67">
        <v>12.04</v>
      </c>
    </row>
    <row r="68" spans="1:2">
      <c r="A68" t="s">
        <v>645</v>
      </c>
      <c r="B68">
        <v>12.22</v>
      </c>
    </row>
    <row r="69" spans="1:2">
      <c r="A69" t="s">
        <v>644</v>
      </c>
      <c r="B69">
        <v>12.33</v>
      </c>
    </row>
    <row r="70" spans="1:2">
      <c r="A70" t="s">
        <v>643</v>
      </c>
      <c r="B70">
        <v>12.34</v>
      </c>
    </row>
    <row r="71" spans="1:2">
      <c r="A71" t="s">
        <v>642</v>
      </c>
      <c r="B71">
        <v>12.34</v>
      </c>
    </row>
    <row r="72" spans="1:2">
      <c r="A72" t="s">
        <v>641</v>
      </c>
      <c r="B72">
        <v>12.09</v>
      </c>
    </row>
    <row r="73" spans="1:2">
      <c r="A73" t="s">
        <v>640</v>
      </c>
      <c r="B73">
        <v>11.9</v>
      </c>
    </row>
    <row r="74" spans="1:2">
      <c r="A74" t="s">
        <v>639</v>
      </c>
      <c r="B74">
        <v>11.57</v>
      </c>
    </row>
    <row r="75" spans="1:2">
      <c r="A75" t="s">
        <v>638</v>
      </c>
      <c r="B75">
        <v>11.49</v>
      </c>
    </row>
    <row r="76" spans="1:2">
      <c r="A76" t="s">
        <v>637</v>
      </c>
      <c r="B76">
        <v>11.26</v>
      </c>
    </row>
    <row r="77" spans="1:2">
      <c r="A77" t="s">
        <v>636</v>
      </c>
      <c r="B77" s="66">
        <v>11.3</v>
      </c>
    </row>
    <row r="78" spans="1:2">
      <c r="A78" t="s">
        <v>635</v>
      </c>
      <c r="B78">
        <v>11.2</v>
      </c>
    </row>
    <row r="79" spans="1:2">
      <c r="A79" t="s">
        <v>634</v>
      </c>
      <c r="B79">
        <v>11.3</v>
      </c>
    </row>
    <row r="80" spans="1:2">
      <c r="A80" t="s">
        <v>633</v>
      </c>
      <c r="B80">
        <v>11.28</v>
      </c>
    </row>
    <row r="81" spans="1:2">
      <c r="A81" t="s">
        <v>632</v>
      </c>
      <c r="B81">
        <v>11.19</v>
      </c>
    </row>
    <row r="82" spans="1:2">
      <c r="A82" t="s">
        <v>631</v>
      </c>
      <c r="B82">
        <v>10.99</v>
      </c>
    </row>
    <row r="83" spans="1:2">
      <c r="A83" t="s">
        <v>630</v>
      </c>
      <c r="B83">
        <v>10.74</v>
      </c>
    </row>
    <row r="84" spans="1:2">
      <c r="A84" t="s">
        <v>629</v>
      </c>
      <c r="B84">
        <v>10.51</v>
      </c>
    </row>
    <row r="85" spans="1:2">
      <c r="A85" t="s">
        <v>628</v>
      </c>
      <c r="B85">
        <v>10.3</v>
      </c>
    </row>
    <row r="86" spans="1:2">
      <c r="A86" t="s">
        <v>627</v>
      </c>
      <c r="B86">
        <v>10.050000000000001</v>
      </c>
    </row>
    <row r="87" spans="1:2">
      <c r="A87" t="s">
        <v>626</v>
      </c>
      <c r="B87">
        <v>9.75</v>
      </c>
    </row>
    <row r="88" spans="1:2">
      <c r="A88" t="s">
        <v>625</v>
      </c>
      <c r="B88">
        <v>9.5500000000000007</v>
      </c>
    </row>
    <row r="89" spans="1:2">
      <c r="A89" t="s">
        <v>624</v>
      </c>
      <c r="B89">
        <v>9.27</v>
      </c>
    </row>
    <row r="90" spans="1:2">
      <c r="A90" t="s">
        <v>623</v>
      </c>
      <c r="B90">
        <v>8.8800000000000008</v>
      </c>
    </row>
    <row r="91" spans="1:2">
      <c r="A91" t="s">
        <v>622</v>
      </c>
      <c r="B91">
        <v>8.8800000000000008</v>
      </c>
    </row>
    <row r="92" spans="1:2">
      <c r="A92" t="s">
        <v>621</v>
      </c>
      <c r="B92">
        <v>8.91</v>
      </c>
    </row>
    <row r="93" spans="1:2">
      <c r="A93" t="s">
        <v>620</v>
      </c>
      <c r="B93">
        <v>8.93</v>
      </c>
    </row>
    <row r="94" spans="1:2">
      <c r="A94" t="s">
        <v>619</v>
      </c>
      <c r="B94">
        <v>8.69</v>
      </c>
    </row>
    <row r="95" spans="1:2">
      <c r="A95" t="s">
        <v>618</v>
      </c>
      <c r="B95">
        <v>8.76</v>
      </c>
    </row>
    <row r="96" spans="1:2">
      <c r="A96" t="s">
        <v>617</v>
      </c>
      <c r="B96">
        <v>8.6199999999999992</v>
      </c>
    </row>
    <row r="97" spans="1:2">
      <c r="A97" t="s">
        <v>616</v>
      </c>
      <c r="B97">
        <v>8.5500000000000007</v>
      </c>
    </row>
    <row r="98" spans="1:2">
      <c r="A98" t="s">
        <v>615</v>
      </c>
      <c r="B98">
        <v>8.6300000000000008</v>
      </c>
    </row>
    <row r="99" spans="1:2">
      <c r="A99" t="s">
        <v>614</v>
      </c>
      <c r="B99">
        <v>8.51</v>
      </c>
    </row>
    <row r="100" spans="1:2">
      <c r="A100" t="s">
        <v>613</v>
      </c>
      <c r="B100">
        <v>8.6300000000000008</v>
      </c>
    </row>
    <row r="101" spans="1:2">
      <c r="A101" t="s">
        <v>612</v>
      </c>
      <c r="B101">
        <v>8.75</v>
      </c>
    </row>
    <row r="102" spans="1:2">
      <c r="A102" t="s">
        <v>611</v>
      </c>
      <c r="B102">
        <v>8.8800000000000008</v>
      </c>
    </row>
    <row r="103" spans="1:2">
      <c r="A103" t="s">
        <v>610</v>
      </c>
      <c r="B103">
        <v>8.9499999999999993</v>
      </c>
    </row>
    <row r="104" spans="1:2">
      <c r="A104" t="s">
        <v>609</v>
      </c>
      <c r="B104">
        <v>8.9</v>
      </c>
    </row>
    <row r="105" spans="1:2">
      <c r="A105" t="s">
        <v>608</v>
      </c>
      <c r="B105">
        <v>9.1199999999999992</v>
      </c>
    </row>
    <row r="106" spans="1:2">
      <c r="A106" t="s">
        <v>607</v>
      </c>
      <c r="B106">
        <v>9.16</v>
      </c>
    </row>
    <row r="107" spans="1:2">
      <c r="A107" t="s">
        <v>606</v>
      </c>
      <c r="B107">
        <v>9.17</v>
      </c>
    </row>
    <row r="108" spans="1:2">
      <c r="A108" t="s">
        <v>605</v>
      </c>
      <c r="B108">
        <v>9.2799999999999994</v>
      </c>
    </row>
    <row r="109" spans="1:2">
      <c r="A109" t="s">
        <v>604</v>
      </c>
      <c r="B109">
        <v>9.41</v>
      </c>
    </row>
    <row r="110" spans="1:2">
      <c r="A110" t="s">
        <v>603</v>
      </c>
      <c r="B110">
        <v>9.27</v>
      </c>
    </row>
    <row r="111" spans="1:2">
      <c r="A111" t="s">
        <v>602</v>
      </c>
      <c r="B111">
        <v>9.2899999999999991</v>
      </c>
    </row>
    <row r="112" spans="1:2">
      <c r="A112" t="s">
        <v>601</v>
      </c>
      <c r="B112">
        <v>9.26</v>
      </c>
    </row>
    <row r="113" spans="1:2">
      <c r="A113" t="s">
        <v>600</v>
      </c>
      <c r="B113">
        <v>9.1999999999999993</v>
      </c>
    </row>
    <row r="114" spans="1:2">
      <c r="A114" t="s">
        <v>599</v>
      </c>
      <c r="B114">
        <v>9.23</v>
      </c>
    </row>
    <row r="115" spans="1:2">
      <c r="A115" t="s">
        <v>598</v>
      </c>
      <c r="B115">
        <v>9.26</v>
      </c>
    </row>
    <row r="116" spans="1:2">
      <c r="A116" t="s">
        <v>597</v>
      </c>
      <c r="B116">
        <v>9.09</v>
      </c>
    </row>
    <row r="117" spans="1:2">
      <c r="A117" t="s">
        <v>596</v>
      </c>
      <c r="B117">
        <v>8.74</v>
      </c>
    </row>
    <row r="118" spans="1:2">
      <c r="A118" t="s">
        <v>595</v>
      </c>
      <c r="B118">
        <v>8.7799999999999994</v>
      </c>
    </row>
    <row r="119" spans="1:2">
      <c r="A119" t="s">
        <v>594</v>
      </c>
      <c r="B119">
        <v>8.6300000000000008</v>
      </c>
    </row>
    <row r="120" spans="1:2">
      <c r="A120" t="s">
        <v>593</v>
      </c>
      <c r="B120">
        <v>8.67</v>
      </c>
    </row>
    <row r="121" spans="1:2">
      <c r="A121" t="s">
        <v>592</v>
      </c>
      <c r="B121">
        <v>8.67</v>
      </c>
    </row>
    <row r="122" spans="1:2">
      <c r="A122" t="s">
        <v>591</v>
      </c>
      <c r="B122">
        <v>8.69</v>
      </c>
    </row>
    <row r="123" spans="1:2">
      <c r="A123" t="s">
        <v>590</v>
      </c>
      <c r="B123">
        <v>8.64</v>
      </c>
    </row>
    <row r="124" spans="1:2">
      <c r="A124" t="s">
        <v>589</v>
      </c>
      <c r="B124">
        <v>8.74</v>
      </c>
    </row>
    <row r="125" spans="1:2">
      <c r="A125" t="s">
        <v>588</v>
      </c>
      <c r="B125">
        <v>8.84</v>
      </c>
    </row>
    <row r="126" spans="1:2">
      <c r="A126" t="s">
        <v>587</v>
      </c>
      <c r="B126">
        <v>9.01</v>
      </c>
    </row>
    <row r="127" spans="1:2">
      <c r="A127" t="s">
        <v>586</v>
      </c>
      <c r="B127">
        <v>9.0399999999999991</v>
      </c>
    </row>
    <row r="128" spans="1:2">
      <c r="A128" t="s">
        <v>585</v>
      </c>
      <c r="B128">
        <v>9.07</v>
      </c>
    </row>
    <row r="129" spans="1:2">
      <c r="A129" t="s">
        <v>584</v>
      </c>
      <c r="B129">
        <v>8.9600000000000009</v>
      </c>
    </row>
    <row r="130" spans="1:2">
      <c r="A130" t="s">
        <v>583</v>
      </c>
      <c r="B130">
        <v>9</v>
      </c>
    </row>
    <row r="131" spans="1:2">
      <c r="A131" t="s">
        <v>582</v>
      </c>
      <c r="B131">
        <v>8.76</v>
      </c>
    </row>
    <row r="132" spans="1:2">
      <c r="A132" t="s">
        <v>581</v>
      </c>
      <c r="B132">
        <v>8.6199999999999992</v>
      </c>
    </row>
    <row r="133" spans="1:2">
      <c r="A133" t="s">
        <v>580</v>
      </c>
      <c r="B133">
        <v>8.66</v>
      </c>
    </row>
    <row r="134" spans="1:2">
      <c r="A134" t="s">
        <v>579</v>
      </c>
      <c r="B134">
        <v>8.52</v>
      </c>
    </row>
    <row r="135" spans="1:2">
      <c r="A135" t="s">
        <v>578</v>
      </c>
      <c r="B135">
        <v>8.4</v>
      </c>
    </row>
    <row r="136" spans="1:2">
      <c r="A136" t="s">
        <v>577</v>
      </c>
      <c r="B136">
        <v>8.33</v>
      </c>
    </row>
    <row r="137" spans="1:2">
      <c r="A137" t="s">
        <v>576</v>
      </c>
      <c r="B137">
        <v>8.26</v>
      </c>
    </row>
    <row r="138" spans="1:2">
      <c r="A138" t="s">
        <v>575</v>
      </c>
      <c r="B138">
        <v>8.09</v>
      </c>
    </row>
    <row r="139" spans="1:2">
      <c r="A139" t="s">
        <v>574</v>
      </c>
      <c r="B139">
        <v>8.1199999999999992</v>
      </c>
    </row>
    <row r="140" spans="1:2">
      <c r="A140" t="s">
        <v>573</v>
      </c>
      <c r="B140">
        <v>8.1199999999999992</v>
      </c>
    </row>
    <row r="141" spans="1:2">
      <c r="A141" t="s">
        <v>572</v>
      </c>
      <c r="B141">
        <v>8.0399999999999991</v>
      </c>
    </row>
    <row r="142" spans="1:2">
      <c r="A142" t="s">
        <v>571</v>
      </c>
      <c r="B142">
        <v>7.78</v>
      </c>
    </row>
    <row r="143" spans="1:2">
      <c r="A143" t="s">
        <v>570</v>
      </c>
      <c r="B143">
        <v>7.85</v>
      </c>
    </row>
    <row r="144" spans="1:2">
      <c r="A144" t="s">
        <v>569</v>
      </c>
      <c r="B144">
        <v>7.71</v>
      </c>
    </row>
    <row r="145" spans="1:2">
      <c r="A145" t="s">
        <v>568</v>
      </c>
      <c r="B145">
        <v>7.42</v>
      </c>
    </row>
    <row r="146" spans="1:2">
      <c r="A146" t="s">
        <v>567</v>
      </c>
      <c r="B146">
        <v>7.27</v>
      </c>
    </row>
    <row r="147" spans="1:2">
      <c r="A147" t="s">
        <v>566</v>
      </c>
      <c r="B147">
        <v>7.28</v>
      </c>
    </row>
    <row r="148" spans="1:2">
      <c r="A148" t="s">
        <v>565</v>
      </c>
      <c r="B148">
        <v>7.18</v>
      </c>
    </row>
    <row r="149" spans="1:2">
      <c r="A149" t="s">
        <v>564</v>
      </c>
      <c r="B149">
        <v>7.34</v>
      </c>
    </row>
    <row r="150" spans="1:2">
      <c r="A150" t="s">
        <v>563</v>
      </c>
      <c r="B150">
        <v>7.51</v>
      </c>
    </row>
    <row r="151" spans="1:2">
      <c r="A151" t="s">
        <v>562</v>
      </c>
      <c r="B151">
        <v>7.57</v>
      </c>
    </row>
    <row r="152" spans="1:2">
      <c r="A152" t="s">
        <v>561</v>
      </c>
      <c r="B152">
        <v>7.46</v>
      </c>
    </row>
    <row r="153" spans="1:2">
      <c r="A153" t="s">
        <v>560</v>
      </c>
      <c r="B153">
        <v>7.35</v>
      </c>
    </row>
    <row r="154" spans="1:2">
      <c r="A154" t="s">
        <v>559</v>
      </c>
      <c r="B154">
        <v>7.4</v>
      </c>
    </row>
    <row r="155" spans="1:2">
      <c r="A155" t="s">
        <v>558</v>
      </c>
      <c r="B155">
        <v>7.52</v>
      </c>
    </row>
    <row r="156" spans="1:2">
      <c r="A156" t="s">
        <v>557</v>
      </c>
      <c r="B156">
        <v>7.52</v>
      </c>
    </row>
    <row r="157" spans="1:2">
      <c r="A157" t="s">
        <v>556</v>
      </c>
      <c r="B157">
        <v>7.4</v>
      </c>
    </row>
    <row r="158" spans="1:2">
      <c r="A158" t="s">
        <v>555</v>
      </c>
      <c r="B158">
        <v>7.32</v>
      </c>
    </row>
    <row r="159" spans="1:2">
      <c r="A159" t="s">
        <v>554</v>
      </c>
      <c r="B159">
        <v>7.27</v>
      </c>
    </row>
    <row r="160" spans="1:2">
      <c r="A160" t="s">
        <v>553</v>
      </c>
      <c r="B160">
        <v>7.24</v>
      </c>
    </row>
    <row r="161" spans="1:2">
      <c r="A161" t="s">
        <v>552</v>
      </c>
      <c r="B161">
        <v>7.17</v>
      </c>
    </row>
    <row r="162" spans="1:2">
      <c r="A162" t="s">
        <v>551</v>
      </c>
      <c r="B162">
        <v>7.11</v>
      </c>
    </row>
    <row r="163" spans="1:2">
      <c r="A163" t="s">
        <v>550</v>
      </c>
      <c r="B163">
        <v>6.92</v>
      </c>
    </row>
    <row r="164" spans="1:2">
      <c r="A164" t="s">
        <v>549</v>
      </c>
      <c r="B164">
        <v>6.53</v>
      </c>
    </row>
    <row r="165" spans="1:2">
      <c r="A165" t="s">
        <v>548</v>
      </c>
      <c r="B165">
        <v>6.22</v>
      </c>
    </row>
    <row r="166" spans="1:2">
      <c r="A166" t="s">
        <v>547</v>
      </c>
      <c r="B166">
        <v>6.26</v>
      </c>
    </row>
    <row r="167" spans="1:2">
      <c r="A167" t="s">
        <v>546</v>
      </c>
      <c r="B167">
        <v>6.06</v>
      </c>
    </row>
    <row r="168" spans="1:2">
      <c r="A168" t="s">
        <v>545</v>
      </c>
      <c r="B168">
        <v>5.84</v>
      </c>
    </row>
    <row r="169" spans="1:2">
      <c r="A169" t="s">
        <v>544</v>
      </c>
      <c r="B169">
        <v>5.57</v>
      </c>
    </row>
    <row r="170" spans="1:2">
      <c r="A170" t="s">
        <v>543</v>
      </c>
      <c r="B170">
        <v>5.46</v>
      </c>
    </row>
    <row r="171" spans="1:2">
      <c r="A171" t="s">
        <v>542</v>
      </c>
      <c r="B171">
        <v>5.33</v>
      </c>
    </row>
    <row r="172" spans="1:2">
      <c r="A172" t="s">
        <v>541</v>
      </c>
      <c r="B172">
        <v>5.34</v>
      </c>
    </row>
    <row r="173" spans="1:2">
      <c r="A173" t="s">
        <v>540</v>
      </c>
      <c r="B173">
        <v>5.15</v>
      </c>
    </row>
    <row r="174" spans="1:2">
      <c r="A174" t="s">
        <v>539</v>
      </c>
      <c r="B174">
        <v>5.14</v>
      </c>
    </row>
    <row r="175" spans="1:2">
      <c r="A175" t="s">
        <v>538</v>
      </c>
      <c r="B175">
        <v>5.16</v>
      </c>
    </row>
    <row r="176" spans="1:2">
      <c r="A176" t="s">
        <v>537</v>
      </c>
      <c r="B176">
        <v>5.14</v>
      </c>
    </row>
    <row r="177" spans="1:2">
      <c r="A177" t="s">
        <v>536</v>
      </c>
      <c r="B177">
        <v>5.13</v>
      </c>
    </row>
    <row r="178" spans="1:2">
      <c r="A178" t="s">
        <v>535</v>
      </c>
      <c r="B178">
        <v>5.18</v>
      </c>
    </row>
    <row r="179" spans="1:2">
      <c r="A179" t="s">
        <v>534</v>
      </c>
      <c r="B179">
        <v>5.14</v>
      </c>
    </row>
    <row r="180" spans="1:2">
      <c r="A180" t="s">
        <v>533</v>
      </c>
      <c r="B180">
        <v>5.15</v>
      </c>
    </row>
    <row r="181" spans="1:2">
      <c r="A181" t="s">
        <v>532</v>
      </c>
      <c r="B181">
        <v>5.18</v>
      </c>
    </row>
    <row r="182" spans="1:2">
      <c r="A182" t="s">
        <v>531</v>
      </c>
      <c r="B182">
        <v>5.14</v>
      </c>
    </row>
    <row r="183" spans="1:2">
      <c r="A183" t="s">
        <v>530</v>
      </c>
      <c r="B183">
        <v>5.09</v>
      </c>
    </row>
    <row r="184" spans="1:2">
      <c r="A184" t="s">
        <v>529</v>
      </c>
      <c r="B184">
        <v>4.8899999999999997</v>
      </c>
    </row>
    <row r="185" spans="1:2">
      <c r="A185" t="s">
        <v>528</v>
      </c>
      <c r="B185" s="66">
        <v>4.8499999999999996</v>
      </c>
    </row>
    <row r="186" spans="1:2">
      <c r="A186" t="s">
        <v>527</v>
      </c>
      <c r="B186">
        <v>4.75</v>
      </c>
    </row>
    <row r="187" spans="1:2">
      <c r="A187" t="s">
        <v>526</v>
      </c>
      <c r="B187">
        <v>5.04</v>
      </c>
    </row>
    <row r="188" spans="1:2">
      <c r="A188" t="s">
        <v>525</v>
      </c>
      <c r="B188">
        <v>5.15</v>
      </c>
    </row>
    <row r="189" spans="1:2">
      <c r="A189" t="s">
        <v>524</v>
      </c>
      <c r="B189">
        <v>5.12</v>
      </c>
    </row>
    <row r="190" spans="1:2">
      <c r="A190" t="s">
        <v>523</v>
      </c>
      <c r="B190">
        <v>5.0199999999999996</v>
      </c>
    </row>
    <row r="191" spans="1:2">
      <c r="A191" t="s">
        <v>522</v>
      </c>
      <c r="B191">
        <v>4.96</v>
      </c>
    </row>
    <row r="192" spans="1:2">
      <c r="A192" t="s">
        <v>521</v>
      </c>
      <c r="B192">
        <v>5.05</v>
      </c>
    </row>
    <row r="193" spans="1:2">
      <c r="A193" t="s">
        <v>520</v>
      </c>
      <c r="B193">
        <v>5.04</v>
      </c>
    </row>
    <row r="194" spans="1:2">
      <c r="A194" t="s">
        <v>519</v>
      </c>
      <c r="B194">
        <v>5.0999999999999996</v>
      </c>
    </row>
    <row r="195" spans="1:2">
      <c r="A195" t="s">
        <v>518</v>
      </c>
      <c r="B195">
        <v>5.32</v>
      </c>
    </row>
    <row r="196" spans="1:2">
      <c r="A196" t="s">
        <v>517</v>
      </c>
      <c r="B196">
        <v>5.49</v>
      </c>
    </row>
    <row r="197" spans="1:2">
      <c r="A197" t="s">
        <v>516</v>
      </c>
      <c r="B197">
        <v>5.35</v>
      </c>
    </row>
    <row r="198" spans="1:2">
      <c r="A198" t="s">
        <v>515</v>
      </c>
      <c r="B198">
        <v>5.23</v>
      </c>
    </row>
    <row r="199" spans="1:2">
      <c r="A199" t="s">
        <v>514</v>
      </c>
      <c r="B199">
        <v>5.18</v>
      </c>
    </row>
    <row r="200" spans="1:2">
      <c r="A200" t="s">
        <v>513</v>
      </c>
      <c r="B200">
        <v>5.39</v>
      </c>
    </row>
    <row r="201" spans="1:2">
      <c r="A201" t="s">
        <v>512</v>
      </c>
      <c r="B201">
        <v>5.4</v>
      </c>
    </row>
    <row r="202" spans="1:2">
      <c r="A202" t="s">
        <v>511</v>
      </c>
      <c r="B202">
        <v>5.54</v>
      </c>
    </row>
    <row r="203" spans="1:2">
      <c r="A203" t="s">
        <v>510</v>
      </c>
      <c r="B203">
        <v>5.7</v>
      </c>
    </row>
    <row r="204" spans="1:2">
      <c r="A204" t="s">
        <v>509</v>
      </c>
      <c r="B204">
        <v>5.84</v>
      </c>
    </row>
    <row r="205" spans="1:2">
      <c r="A205" t="s">
        <v>508</v>
      </c>
      <c r="B205">
        <v>5.88</v>
      </c>
    </row>
    <row r="206" spans="1:2">
      <c r="A206" t="s">
        <v>507</v>
      </c>
      <c r="B206">
        <v>5.69</v>
      </c>
    </row>
    <row r="207" spans="1:2">
      <c r="A207" t="s">
        <v>506</v>
      </c>
      <c r="B207">
        <v>5.68</v>
      </c>
    </row>
    <row r="208" spans="1:2">
      <c r="A208" t="s">
        <v>505</v>
      </c>
      <c r="B208">
        <v>5.66</v>
      </c>
    </row>
    <row r="209" spans="1:2">
      <c r="A209" t="s">
        <v>504</v>
      </c>
      <c r="B209">
        <v>5.7</v>
      </c>
    </row>
    <row r="210" spans="1:2">
      <c r="A210" t="s">
        <v>503</v>
      </c>
      <c r="B210">
        <v>5.82</v>
      </c>
    </row>
    <row r="211" spans="1:2">
      <c r="A211" t="s">
        <v>502</v>
      </c>
      <c r="B211">
        <v>5.61</v>
      </c>
    </row>
    <row r="212" spans="1:2">
      <c r="A212" t="s">
        <v>501</v>
      </c>
      <c r="B212">
        <v>5.74</v>
      </c>
    </row>
    <row r="213" spans="1:2">
      <c r="A213" t="s">
        <v>500</v>
      </c>
      <c r="B213">
        <v>5.87</v>
      </c>
    </row>
    <row r="214" spans="1:2">
      <c r="A214" t="s">
        <v>499</v>
      </c>
      <c r="B214">
        <v>6.03</v>
      </c>
    </row>
    <row r="215" spans="1:2">
      <c r="A215" t="s">
        <v>498</v>
      </c>
      <c r="B215">
        <v>6.11</v>
      </c>
    </row>
    <row r="216" spans="1:2">
      <c r="A216" t="s">
        <v>497</v>
      </c>
      <c r="B216">
        <v>5.92</v>
      </c>
    </row>
    <row r="217" spans="1:2">
      <c r="A217" t="s">
        <v>496</v>
      </c>
      <c r="B217">
        <v>6.26</v>
      </c>
    </row>
    <row r="218" spans="1:2">
      <c r="A218" t="s">
        <v>495</v>
      </c>
      <c r="B218">
        <v>6.54</v>
      </c>
    </row>
    <row r="219" spans="1:2">
      <c r="A219" t="s">
        <v>494</v>
      </c>
      <c r="B219">
        <v>6.76</v>
      </c>
    </row>
    <row r="220" spans="1:2">
      <c r="A220" t="s">
        <v>493</v>
      </c>
      <c r="B220">
        <v>7.08</v>
      </c>
    </row>
    <row r="221" spans="1:2">
      <c r="A221" t="s">
        <v>492</v>
      </c>
      <c r="B221">
        <v>6.96</v>
      </c>
    </row>
    <row r="222" spans="1:2">
      <c r="A222" t="s">
        <v>491</v>
      </c>
      <c r="B222">
        <v>7.21</v>
      </c>
    </row>
    <row r="223" spans="1:2">
      <c r="A223" t="s">
        <v>490</v>
      </c>
      <c r="B223">
        <v>7.42</v>
      </c>
    </row>
    <row r="224" spans="1:2">
      <c r="A224" t="s">
        <v>489</v>
      </c>
      <c r="B224">
        <v>7.53</v>
      </c>
    </row>
    <row r="225" spans="1:2">
      <c r="A225" t="s">
        <v>488</v>
      </c>
      <c r="B225">
        <v>7.57</v>
      </c>
    </row>
    <row r="226" spans="1:2">
      <c r="A226" t="s">
        <v>487</v>
      </c>
      <c r="B226">
        <v>7.56</v>
      </c>
    </row>
    <row r="227" spans="1:2">
      <c r="A227" t="s">
        <v>486</v>
      </c>
      <c r="B227">
        <v>7.36</v>
      </c>
    </row>
    <row r="228" spans="1:2">
      <c r="A228" t="s">
        <v>485</v>
      </c>
      <c r="B228">
        <v>7.39</v>
      </c>
    </row>
    <row r="229" spans="1:2">
      <c r="A229" t="s">
        <v>484</v>
      </c>
      <c r="B229">
        <v>7.54</v>
      </c>
    </row>
    <row r="230" spans="1:2">
      <c r="A230" t="s">
        <v>483</v>
      </c>
      <c r="B230">
        <v>7.72</v>
      </c>
    </row>
    <row r="231" spans="1:2">
      <c r="A231" t="s">
        <v>482</v>
      </c>
      <c r="B231">
        <v>7.88</v>
      </c>
    </row>
    <row r="232" spans="1:2">
      <c r="A232" t="s">
        <v>481</v>
      </c>
      <c r="B232">
        <v>7.87</v>
      </c>
    </row>
    <row r="233" spans="1:2">
      <c r="A233" t="s">
        <v>480</v>
      </c>
      <c r="B233">
        <v>7.81</v>
      </c>
    </row>
    <row r="234" spans="1:2">
      <c r="A234" t="s">
        <v>479</v>
      </c>
      <c r="B234">
        <v>7.84</v>
      </c>
    </row>
    <row r="235" spans="1:2">
      <c r="A235" t="s">
        <v>478</v>
      </c>
      <c r="B235">
        <v>7.85</v>
      </c>
    </row>
    <row r="236" spans="1:2">
      <c r="A236" t="s">
        <v>477</v>
      </c>
      <c r="B236">
        <v>7.87</v>
      </c>
    </row>
    <row r="237" spans="1:2">
      <c r="A237" t="s">
        <v>476</v>
      </c>
      <c r="B237">
        <v>7.93</v>
      </c>
    </row>
    <row r="238" spans="1:2">
      <c r="A238" t="s">
        <v>475</v>
      </c>
      <c r="B238">
        <v>7.98</v>
      </c>
    </row>
    <row r="239" spans="1:2">
      <c r="A239" t="s">
        <v>474</v>
      </c>
      <c r="B239">
        <v>8.1</v>
      </c>
    </row>
    <row r="240" spans="1:2">
      <c r="A240" t="s">
        <v>473</v>
      </c>
      <c r="B240">
        <v>8.17</v>
      </c>
    </row>
    <row r="241" spans="1:2">
      <c r="A241" t="s">
        <v>472</v>
      </c>
      <c r="B241">
        <v>8.19</v>
      </c>
    </row>
    <row r="242" spans="1:2">
      <c r="A242" t="s">
        <v>471</v>
      </c>
      <c r="B242">
        <v>8.07</v>
      </c>
    </row>
    <row r="243" spans="1:2">
      <c r="A243" t="s">
        <v>470</v>
      </c>
      <c r="B243">
        <v>8.01</v>
      </c>
    </row>
    <row r="244" spans="1:2">
      <c r="A244" t="s">
        <v>469</v>
      </c>
      <c r="B244">
        <v>8.01</v>
      </c>
    </row>
    <row r="245" spans="1:2">
      <c r="A245" t="s">
        <v>468</v>
      </c>
      <c r="B245">
        <v>8</v>
      </c>
    </row>
    <row r="246" spans="1:2">
      <c r="A246" t="s">
        <v>467</v>
      </c>
      <c r="B246">
        <v>8.01</v>
      </c>
    </row>
    <row r="247" spans="1:2">
      <c r="A247" t="s">
        <v>466</v>
      </c>
      <c r="B247">
        <v>7.96</v>
      </c>
    </row>
    <row r="248" spans="1:2">
      <c r="A248" t="s">
        <v>465</v>
      </c>
      <c r="B248">
        <v>7.82</v>
      </c>
    </row>
    <row r="249" spans="1:2">
      <c r="A249" t="s">
        <v>464</v>
      </c>
      <c r="B249">
        <v>7.76</v>
      </c>
    </row>
    <row r="250" spans="1:2">
      <c r="A250" t="s">
        <v>463</v>
      </c>
      <c r="B250">
        <v>7.81</v>
      </c>
    </row>
    <row r="251" spans="1:2">
      <c r="A251" t="s">
        <v>462</v>
      </c>
      <c r="B251">
        <v>7.84</v>
      </c>
    </row>
    <row r="252" spans="1:2">
      <c r="A252" t="s">
        <v>461</v>
      </c>
      <c r="B252">
        <v>7.9</v>
      </c>
    </row>
    <row r="253" spans="1:2">
      <c r="A253" t="s">
        <v>460</v>
      </c>
      <c r="B253">
        <v>7.97</v>
      </c>
    </row>
    <row r="254" spans="1:2">
      <c r="A254" t="s">
        <v>459</v>
      </c>
      <c r="B254">
        <v>7.97</v>
      </c>
    </row>
    <row r="255" spans="1:2">
      <c r="A255" t="s">
        <v>458</v>
      </c>
      <c r="B255">
        <v>7.95</v>
      </c>
    </row>
    <row r="256" spans="1:2">
      <c r="A256" t="s">
        <v>457</v>
      </c>
      <c r="B256">
        <v>7.95</v>
      </c>
    </row>
    <row r="257" spans="1:2">
      <c r="A257" t="s">
        <v>456</v>
      </c>
      <c r="B257">
        <v>7.82</v>
      </c>
    </row>
    <row r="258" spans="1:2">
      <c r="A258" t="s">
        <v>455</v>
      </c>
      <c r="B258">
        <v>7.83</v>
      </c>
    </row>
    <row r="259" spans="1:2">
      <c r="A259" t="s">
        <v>454</v>
      </c>
      <c r="B259">
        <v>7.79</v>
      </c>
    </row>
    <row r="260" spans="1:2">
      <c r="A260" t="s">
        <v>453</v>
      </c>
      <c r="B260">
        <v>7.72</v>
      </c>
    </row>
    <row r="261" spans="1:2">
      <c r="A261" t="s">
        <v>452</v>
      </c>
      <c r="B261">
        <v>7.65</v>
      </c>
    </row>
    <row r="262" spans="1:2">
      <c r="A262" t="s">
        <v>451</v>
      </c>
      <c r="B262">
        <v>7.67</v>
      </c>
    </row>
    <row r="263" spans="1:2">
      <c r="A263" t="s">
        <v>450</v>
      </c>
      <c r="B263">
        <v>7.64</v>
      </c>
    </row>
    <row r="264" spans="1:2">
      <c r="A264" t="s">
        <v>449</v>
      </c>
      <c r="B264">
        <v>7.59</v>
      </c>
    </row>
    <row r="265" spans="1:2">
      <c r="A265" t="s">
        <v>448</v>
      </c>
      <c r="B265">
        <v>7.48</v>
      </c>
    </row>
    <row r="266" spans="1:2">
      <c r="A266" t="s">
        <v>447</v>
      </c>
      <c r="B266">
        <v>7.39</v>
      </c>
    </row>
    <row r="267" spans="1:2">
      <c r="A267" t="s">
        <v>446</v>
      </c>
      <c r="B267">
        <v>7.28</v>
      </c>
    </row>
    <row r="268" spans="1:2">
      <c r="A268" t="s">
        <v>445</v>
      </c>
      <c r="B268">
        <v>7.21</v>
      </c>
    </row>
    <row r="269" spans="1:2">
      <c r="A269" t="s">
        <v>444</v>
      </c>
      <c r="B269">
        <v>6.99</v>
      </c>
    </row>
    <row r="270" spans="1:2">
      <c r="A270" t="s">
        <v>443</v>
      </c>
      <c r="B270">
        <v>6.82</v>
      </c>
    </row>
    <row r="271" spans="1:2">
      <c r="A271" t="s">
        <v>442</v>
      </c>
      <c r="B271">
        <v>6.7</v>
      </c>
    </row>
    <row r="272" spans="1:2">
      <c r="A272" t="s">
        <v>441</v>
      </c>
      <c r="B272">
        <v>6.56</v>
      </c>
    </row>
    <row r="273" spans="1:2">
      <c r="A273" t="s">
        <v>440</v>
      </c>
      <c r="B273">
        <v>6.5</v>
      </c>
    </row>
    <row r="274" spans="1:2">
      <c r="A274" t="s">
        <v>439</v>
      </c>
      <c r="B274">
        <v>6.41</v>
      </c>
    </row>
    <row r="275" spans="1:2">
      <c r="A275" t="s">
        <v>438</v>
      </c>
      <c r="B275">
        <v>6.31</v>
      </c>
    </row>
    <row r="276" spans="1:2">
      <c r="A276" t="s">
        <v>437</v>
      </c>
      <c r="B276">
        <v>6.22</v>
      </c>
    </row>
    <row r="277" spans="1:2">
      <c r="A277" t="s">
        <v>436</v>
      </c>
      <c r="B277">
        <v>6.13</v>
      </c>
    </row>
    <row r="278" spans="1:2">
      <c r="A278" t="s">
        <v>435</v>
      </c>
      <c r="B278">
        <v>5.92</v>
      </c>
    </row>
    <row r="279" spans="1:2">
      <c r="A279" t="s">
        <v>434</v>
      </c>
      <c r="B279">
        <v>5.67</v>
      </c>
    </row>
    <row r="280" spans="1:2">
      <c r="A280" t="s">
        <v>433</v>
      </c>
      <c r="B280">
        <v>5.5</v>
      </c>
    </row>
    <row r="281" spans="1:2">
      <c r="A281" t="s">
        <v>432</v>
      </c>
      <c r="B281">
        <v>5.36</v>
      </c>
    </row>
    <row r="282" spans="1:2">
      <c r="A282" t="s">
        <v>431</v>
      </c>
      <c r="B282">
        <v>5.22</v>
      </c>
    </row>
    <row r="283" spans="1:2">
      <c r="A283" t="s">
        <v>430</v>
      </c>
      <c r="B283">
        <v>5.12</v>
      </c>
    </row>
    <row r="284" spans="1:2">
      <c r="A284" t="s">
        <v>429</v>
      </c>
      <c r="B284">
        <v>5.0999999999999996</v>
      </c>
    </row>
    <row r="285" spans="1:2">
      <c r="A285" t="s">
        <v>428</v>
      </c>
      <c r="B285">
        <v>5.05</v>
      </c>
    </row>
    <row r="286" spans="1:2">
      <c r="A286" t="s">
        <v>427</v>
      </c>
      <c r="B286">
        <v>4.97</v>
      </c>
    </row>
    <row r="287" spans="1:2">
      <c r="A287" t="s">
        <v>426</v>
      </c>
      <c r="B287">
        <v>4.9400000000000004</v>
      </c>
    </row>
    <row r="288" spans="1:2">
      <c r="A288" t="s">
        <v>425</v>
      </c>
      <c r="B288">
        <v>4.9000000000000004</v>
      </c>
    </row>
    <row r="289" spans="1:2">
      <c r="A289" t="s">
        <v>424</v>
      </c>
      <c r="B289">
        <v>4.87</v>
      </c>
    </row>
    <row r="290" spans="1:2">
      <c r="A290" t="s">
        <v>423</v>
      </c>
      <c r="B290">
        <v>4.8</v>
      </c>
    </row>
    <row r="291" spans="1:2">
      <c r="A291" t="s">
        <v>422</v>
      </c>
      <c r="B291">
        <v>4.76</v>
      </c>
    </row>
    <row r="292" spans="1:2">
      <c r="A292" t="s">
        <v>421</v>
      </c>
      <c r="B292">
        <v>4.7699999999999996</v>
      </c>
    </row>
    <row r="293" spans="1:2">
      <c r="A293" t="s">
        <v>420</v>
      </c>
      <c r="B293">
        <v>4.8499999999999996</v>
      </c>
    </row>
    <row r="294" spans="1:2">
      <c r="A294" t="s">
        <v>419</v>
      </c>
      <c r="B294">
        <v>5.04</v>
      </c>
    </row>
    <row r="295" spans="1:2">
      <c r="A295" t="s">
        <v>418</v>
      </c>
      <c r="B295">
        <v>5.17</v>
      </c>
    </row>
    <row r="296" spans="1:2">
      <c r="A296" t="s">
        <v>417</v>
      </c>
      <c r="B296">
        <v>5.23</v>
      </c>
    </row>
    <row r="297" spans="1:2">
      <c r="A297" t="s">
        <v>416</v>
      </c>
      <c r="B297">
        <v>5.24</v>
      </c>
    </row>
    <row r="298" spans="1:2">
      <c r="A298" t="s">
        <v>415</v>
      </c>
      <c r="B298">
        <v>5.18</v>
      </c>
    </row>
    <row r="299" spans="1:2">
      <c r="A299" t="s">
        <v>414</v>
      </c>
      <c r="B299">
        <v>5</v>
      </c>
    </row>
    <row r="300" spans="1:2">
      <c r="A300" t="s">
        <v>413</v>
      </c>
      <c r="B300">
        <v>4.8499999999999996</v>
      </c>
    </row>
    <row r="301" spans="1:2">
      <c r="A301" t="s">
        <v>412</v>
      </c>
      <c r="B301">
        <v>4.75</v>
      </c>
    </row>
    <row r="302" spans="1:2">
      <c r="A302" t="s">
        <v>411</v>
      </c>
      <c r="B302">
        <v>4.8899999999999997</v>
      </c>
    </row>
    <row r="303" spans="1:2">
      <c r="A303" t="s">
        <v>410</v>
      </c>
      <c r="B303">
        <v>5.01</v>
      </c>
    </row>
    <row r="304" spans="1:2">
      <c r="A304" t="s">
        <v>409</v>
      </c>
      <c r="B304">
        <v>5.17</v>
      </c>
    </row>
    <row r="305" spans="1:2">
      <c r="A305" t="s">
        <v>408</v>
      </c>
      <c r="B305">
        <v>5.31</v>
      </c>
    </row>
    <row r="306" spans="1:2">
      <c r="A306" t="s">
        <v>407</v>
      </c>
      <c r="B306">
        <v>5.42</v>
      </c>
    </row>
    <row r="307" spans="1:2">
      <c r="A307" t="s">
        <v>406</v>
      </c>
      <c r="B307">
        <v>5.5</v>
      </c>
    </row>
    <row r="308" spans="1:2">
      <c r="A308" t="s">
        <v>405</v>
      </c>
      <c r="B308">
        <v>5.77</v>
      </c>
    </row>
    <row r="309" spans="1:2">
      <c r="A309" t="s">
        <v>404</v>
      </c>
      <c r="B309">
        <v>5.77</v>
      </c>
    </row>
    <row r="310" spans="1:2">
      <c r="A310" t="s">
        <v>403</v>
      </c>
      <c r="B310">
        <v>5.71</v>
      </c>
    </row>
    <row r="311" spans="1:2">
      <c r="A311" t="s">
        <v>402</v>
      </c>
      <c r="B311">
        <v>5.61</v>
      </c>
    </row>
    <row r="312" spans="1:2">
      <c r="A312" t="s">
        <v>401</v>
      </c>
      <c r="B312">
        <v>5.44</v>
      </c>
    </row>
    <row r="313" spans="1:2">
      <c r="A313" t="s">
        <v>400</v>
      </c>
      <c r="B313">
        <v>5.41</v>
      </c>
    </row>
    <row r="314" spans="1:2">
      <c r="A314" t="s">
        <v>399</v>
      </c>
      <c r="B314">
        <v>5.7</v>
      </c>
    </row>
    <row r="315" spans="1:2">
      <c r="A315" t="s">
        <v>398</v>
      </c>
      <c r="B315">
        <v>5.9</v>
      </c>
    </row>
    <row r="316" spans="1:2">
      <c r="A316" t="s">
        <v>397</v>
      </c>
      <c r="B316">
        <v>5.99</v>
      </c>
    </row>
    <row r="317" spans="1:2">
      <c r="A317" t="s">
        <v>396</v>
      </c>
      <c r="B317">
        <v>5.93</v>
      </c>
    </row>
    <row r="318" spans="1:2">
      <c r="A318" t="s">
        <v>395</v>
      </c>
      <c r="B318">
        <v>5.78</v>
      </c>
    </row>
    <row r="319" spans="1:2">
      <c r="A319" t="s">
        <v>394</v>
      </c>
      <c r="B319">
        <v>5.73</v>
      </c>
    </row>
    <row r="320" spans="1:2">
      <c r="A320" t="s">
        <v>393</v>
      </c>
      <c r="B320">
        <v>5.85</v>
      </c>
    </row>
    <row r="321" spans="1:2">
      <c r="A321" t="s">
        <v>392</v>
      </c>
      <c r="B321">
        <v>5.97</v>
      </c>
    </row>
    <row r="322" spans="1:2">
      <c r="A322" t="s">
        <v>391</v>
      </c>
      <c r="B322">
        <v>6.07</v>
      </c>
    </row>
    <row r="323" spans="1:2">
      <c r="A323" t="s">
        <v>390</v>
      </c>
      <c r="B323">
        <v>6.11</v>
      </c>
    </row>
    <row r="324" spans="1:2">
      <c r="A324" t="s">
        <v>389</v>
      </c>
      <c r="B324">
        <v>6.05</v>
      </c>
    </row>
    <row r="325" spans="1:2">
      <c r="A325" t="s">
        <v>388</v>
      </c>
      <c r="B325">
        <v>6.1</v>
      </c>
    </row>
    <row r="326" spans="1:2">
      <c r="A326" t="s">
        <v>387</v>
      </c>
      <c r="B326">
        <v>6.22</v>
      </c>
    </row>
    <row r="327" spans="1:2">
      <c r="A327" t="s">
        <v>386</v>
      </c>
      <c r="B327">
        <v>6.23</v>
      </c>
    </row>
    <row r="328" spans="1:2">
      <c r="A328" t="s">
        <v>385</v>
      </c>
      <c r="B328">
        <v>6.22</v>
      </c>
    </row>
    <row r="329" spans="1:2">
      <c r="A329" t="s">
        <v>384</v>
      </c>
      <c r="B329">
        <v>6.35</v>
      </c>
    </row>
    <row r="330" spans="1:2">
      <c r="A330" t="s">
        <v>383</v>
      </c>
      <c r="B330">
        <v>6.38</v>
      </c>
    </row>
    <row r="331" spans="1:2">
      <c r="A331" t="s">
        <v>382</v>
      </c>
      <c r="B331">
        <v>6.37</v>
      </c>
    </row>
    <row r="332" spans="1:2">
      <c r="A332" t="s">
        <v>381</v>
      </c>
      <c r="B332">
        <v>6.32</v>
      </c>
    </row>
    <row r="333" spans="1:2">
      <c r="A333" t="s">
        <v>380</v>
      </c>
      <c r="B333">
        <v>6.28</v>
      </c>
    </row>
    <row r="334" spans="1:2">
      <c r="A334" t="s">
        <v>379</v>
      </c>
      <c r="B334">
        <v>6.36</v>
      </c>
    </row>
    <row r="335" spans="1:2">
      <c r="A335" t="s">
        <v>378</v>
      </c>
      <c r="B335">
        <v>6.72</v>
      </c>
    </row>
    <row r="336" spans="1:2">
      <c r="A336" t="s">
        <v>377</v>
      </c>
      <c r="B336">
        <v>6.99</v>
      </c>
    </row>
    <row r="337" spans="1:2">
      <c r="A337" t="s">
        <v>376</v>
      </c>
      <c r="B337">
        <v>7.12</v>
      </c>
    </row>
    <row r="338" spans="1:2">
      <c r="A338" t="s">
        <v>375</v>
      </c>
      <c r="B338">
        <v>7.04</v>
      </c>
    </row>
    <row r="339" spans="1:2">
      <c r="A339" t="s">
        <v>374</v>
      </c>
      <c r="B339">
        <v>7.01</v>
      </c>
    </row>
    <row r="340" spans="1:2">
      <c r="A340" t="s">
        <v>373</v>
      </c>
      <c r="B340">
        <v>7.03</v>
      </c>
    </row>
    <row r="341" spans="1:2">
      <c r="A341" t="s">
        <v>372</v>
      </c>
      <c r="B341">
        <v>7.35</v>
      </c>
    </row>
    <row r="342" spans="1:2">
      <c r="A342" t="s">
        <v>371</v>
      </c>
      <c r="B342">
        <v>7.47</v>
      </c>
    </row>
    <row r="343" spans="1:2">
      <c r="A343" t="s">
        <v>370</v>
      </c>
      <c r="B343">
        <v>7.58</v>
      </c>
    </row>
    <row r="344" spans="1:2">
      <c r="A344" t="s">
        <v>369</v>
      </c>
      <c r="B344">
        <v>7.66</v>
      </c>
    </row>
    <row r="345" spans="1:2">
      <c r="A345" t="s">
        <v>368</v>
      </c>
      <c r="B345">
        <v>7.72</v>
      </c>
    </row>
    <row r="346" spans="1:2">
      <c r="A346" t="s">
        <v>367</v>
      </c>
      <c r="B346">
        <v>7.85</v>
      </c>
    </row>
    <row r="347" spans="1:2">
      <c r="A347" t="s">
        <v>366</v>
      </c>
      <c r="B347">
        <v>8.09</v>
      </c>
    </row>
    <row r="348" spans="1:2">
      <c r="A348" t="s">
        <v>365</v>
      </c>
      <c r="B348">
        <v>8.23</v>
      </c>
    </row>
    <row r="349" spans="1:2">
      <c r="A349" t="s">
        <v>364</v>
      </c>
      <c r="B349">
        <v>8.34</v>
      </c>
    </row>
    <row r="350" spans="1:2">
      <c r="A350" t="s">
        <v>363</v>
      </c>
      <c r="B350">
        <v>8.5500000000000007</v>
      </c>
    </row>
    <row r="351" spans="1:2">
      <c r="A351" t="s">
        <v>362</v>
      </c>
      <c r="B351">
        <v>8.68</v>
      </c>
    </row>
    <row r="352" spans="1:2">
      <c r="A352" t="s">
        <v>361</v>
      </c>
      <c r="B352">
        <v>8.69</v>
      </c>
    </row>
    <row r="353" spans="1:2">
      <c r="A353" t="s">
        <v>360</v>
      </c>
      <c r="B353">
        <v>8.86</v>
      </c>
    </row>
    <row r="354" spans="1:2">
      <c r="A354" t="s">
        <v>359</v>
      </c>
      <c r="B354">
        <v>8.92</v>
      </c>
    </row>
    <row r="355" spans="1:2">
      <c r="A355" t="s">
        <v>358</v>
      </c>
      <c r="B355">
        <v>8.98</v>
      </c>
    </row>
    <row r="356" spans="1:2">
      <c r="A356" t="s">
        <v>357</v>
      </c>
      <c r="B356">
        <v>9.01</v>
      </c>
    </row>
    <row r="357" spans="1:2">
      <c r="A357" t="s">
        <v>356</v>
      </c>
      <c r="B357">
        <v>9.16</v>
      </c>
    </row>
    <row r="358" spans="1:2">
      <c r="A358" t="s">
        <v>355</v>
      </c>
      <c r="B358">
        <v>9.3699999999999992</v>
      </c>
    </row>
    <row r="359" spans="1:2">
      <c r="A359" t="s">
        <v>354</v>
      </c>
      <c r="B359">
        <v>9.69</v>
      </c>
    </row>
    <row r="360" spans="1:2">
      <c r="A360" t="s">
        <v>353</v>
      </c>
      <c r="B360">
        <v>9.84</v>
      </c>
    </row>
    <row r="361" spans="1:2">
      <c r="A361" t="s">
        <v>352</v>
      </c>
      <c r="B361">
        <v>9.94</v>
      </c>
    </row>
    <row r="362" spans="1:2">
      <c r="A362" t="s">
        <v>351</v>
      </c>
      <c r="B362">
        <v>10.07</v>
      </c>
    </row>
    <row r="363" spans="1:2">
      <c r="A363" t="s">
        <v>350</v>
      </c>
      <c r="B363">
        <v>10.11</v>
      </c>
    </row>
    <row r="364" spans="1:2">
      <c r="A364" t="s">
        <v>349</v>
      </c>
      <c r="B364">
        <v>10.130000000000001</v>
      </c>
    </row>
    <row r="365" spans="1:2">
      <c r="A365" t="s">
        <v>348</v>
      </c>
      <c r="B365">
        <v>10.08</v>
      </c>
    </row>
    <row r="366" spans="1:2">
      <c r="A366" t="s">
        <v>347</v>
      </c>
      <c r="B366">
        <v>10.01</v>
      </c>
    </row>
    <row r="367" spans="1:2">
      <c r="A367" t="s">
        <v>346</v>
      </c>
      <c r="B367">
        <v>9.9700000000000006</v>
      </c>
    </row>
    <row r="368" spans="1:2">
      <c r="A368" t="s">
        <v>345</v>
      </c>
      <c r="B368">
        <v>10.039999999999999</v>
      </c>
    </row>
    <row r="369" spans="1:2">
      <c r="A369" t="s">
        <v>344</v>
      </c>
      <c r="B369">
        <v>9.9700000000000006</v>
      </c>
    </row>
    <row r="370" spans="1:2">
      <c r="A370" t="s">
        <v>343</v>
      </c>
      <c r="B370">
        <v>9.86</v>
      </c>
    </row>
    <row r="371" spans="1:2">
      <c r="A371" t="s">
        <v>342</v>
      </c>
      <c r="B371">
        <v>9.8000000000000007</v>
      </c>
    </row>
    <row r="372" spans="1:2">
      <c r="A372" t="s">
        <v>341</v>
      </c>
      <c r="B372">
        <v>9.7799999999999994</v>
      </c>
    </row>
    <row r="373" spans="1:2">
      <c r="A373" t="s">
        <v>340</v>
      </c>
      <c r="B373">
        <v>9.75</v>
      </c>
    </row>
    <row r="374" spans="1:2">
      <c r="A374" t="s">
        <v>339</v>
      </c>
      <c r="B374">
        <v>9.65</v>
      </c>
    </row>
    <row r="375" spans="1:2">
      <c r="A375" t="s">
        <v>338</v>
      </c>
      <c r="B375">
        <v>9.59</v>
      </c>
    </row>
    <row r="376" spans="1:2">
      <c r="A376" t="s">
        <v>337</v>
      </c>
      <c r="B376">
        <v>9.6300000000000008</v>
      </c>
    </row>
    <row r="377" spans="1:2">
      <c r="A377" t="s">
        <v>336</v>
      </c>
      <c r="B377">
        <v>9.7899999999999991</v>
      </c>
    </row>
    <row r="378" spans="1:2">
      <c r="A378" t="s">
        <v>335</v>
      </c>
      <c r="B378">
        <v>9.85</v>
      </c>
    </row>
    <row r="379" spans="1:2">
      <c r="A379" t="s">
        <v>334</v>
      </c>
      <c r="B379">
        <v>9.82</v>
      </c>
    </row>
    <row r="380" spans="1:2">
      <c r="A380" t="s">
        <v>333</v>
      </c>
      <c r="B380">
        <v>9.7100000000000009</v>
      </c>
    </row>
    <row r="381" spans="1:2">
      <c r="A381" t="s">
        <v>332</v>
      </c>
      <c r="B381">
        <v>9.65</v>
      </c>
    </row>
    <row r="382" spans="1:2">
      <c r="A382" t="s">
        <v>331</v>
      </c>
      <c r="B382">
        <v>9.57</v>
      </c>
    </row>
    <row r="383" spans="1:2">
      <c r="A383" t="s">
        <v>330</v>
      </c>
      <c r="B383">
        <v>9.57</v>
      </c>
    </row>
    <row r="384" spans="1:2">
      <c r="A384" t="s">
        <v>329</v>
      </c>
      <c r="B384">
        <v>9.5</v>
      </c>
    </row>
    <row r="385" spans="1:2">
      <c r="A385" t="s">
        <v>328</v>
      </c>
      <c r="B385">
        <v>9.4600000000000009</v>
      </c>
    </row>
    <row r="386" spans="1:2">
      <c r="A386" t="s">
        <v>327</v>
      </c>
      <c r="B386">
        <v>9.4</v>
      </c>
    </row>
    <row r="387" spans="1:2">
      <c r="A387" t="s">
        <v>326</v>
      </c>
      <c r="B387">
        <v>9.3800000000000008</v>
      </c>
    </row>
    <row r="388" spans="1:2">
      <c r="A388" t="s">
        <v>325</v>
      </c>
      <c r="B388">
        <v>9.35</v>
      </c>
    </row>
    <row r="389" spans="1:2">
      <c r="A389" t="s">
        <v>324</v>
      </c>
      <c r="B389">
        <v>9.3000000000000007</v>
      </c>
    </row>
    <row r="390" spans="1:2">
      <c r="A390" t="s">
        <v>323</v>
      </c>
      <c r="B390">
        <v>9.26</v>
      </c>
    </row>
    <row r="391" spans="1:2">
      <c r="A391" t="s">
        <v>322</v>
      </c>
      <c r="B391">
        <v>9.2799999999999994</v>
      </c>
    </row>
    <row r="392" spans="1:2">
      <c r="A392" t="s">
        <v>321</v>
      </c>
      <c r="B392">
        <v>9.42</v>
      </c>
    </row>
    <row r="393" spans="1:2">
      <c r="A393" t="s">
        <v>320</v>
      </c>
      <c r="B393">
        <v>9.3800000000000008</v>
      </c>
    </row>
    <row r="394" spans="1:2">
      <c r="A394" t="s">
        <v>319</v>
      </c>
      <c r="B394">
        <v>9.1999999999999993</v>
      </c>
    </row>
    <row r="395" spans="1:2">
      <c r="A395" t="s">
        <v>318</v>
      </c>
      <c r="B395">
        <v>8.99</v>
      </c>
    </row>
    <row r="396" spans="1:2">
      <c r="A396" t="s">
        <v>317</v>
      </c>
      <c r="B396">
        <v>8.77</v>
      </c>
    </row>
    <row r="397" spans="1:2">
      <c r="A397" t="s">
        <v>316</v>
      </c>
      <c r="B397">
        <v>8.5299999999999994</v>
      </c>
    </row>
    <row r="398" spans="1:2">
      <c r="A398" t="s">
        <v>315</v>
      </c>
      <c r="B398">
        <v>8.31</v>
      </c>
    </row>
    <row r="399" spans="1:2">
      <c r="A399" t="s">
        <v>314</v>
      </c>
      <c r="B399">
        <v>8.1300000000000008</v>
      </c>
    </row>
    <row r="400" spans="1:2">
      <c r="A400" t="s">
        <v>313</v>
      </c>
      <c r="B400">
        <v>8.07</v>
      </c>
    </row>
  </sheetData>
  <hyperlinks>
    <hyperlink ref="A3" r:id="rId1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A1:B82"/>
  <sheetViews>
    <sheetView workbookViewId="0">
      <selection activeCell="B28" sqref="B28"/>
    </sheetView>
  </sheetViews>
  <sheetFormatPr baseColWidth="10" defaultRowHeight="15" x14ac:dyDescent="0"/>
  <cols>
    <col min="2" max="2" width="21.6640625" customWidth="1"/>
  </cols>
  <sheetData>
    <row r="1" spans="1:2" ht="18">
      <c r="A1" s="7" t="s">
        <v>183</v>
      </c>
    </row>
    <row r="2" spans="1:2">
      <c r="A2" s="9" t="s">
        <v>80</v>
      </c>
    </row>
    <row r="4" spans="1:2">
      <c r="A4" t="s">
        <v>1</v>
      </c>
      <c r="B4" t="s">
        <v>2</v>
      </c>
    </row>
    <row r="5" spans="1:2">
      <c r="A5" t="s">
        <v>3</v>
      </c>
      <c r="B5" t="s">
        <v>4</v>
      </c>
    </row>
    <row r="6" spans="1:2">
      <c r="A6" t="s">
        <v>5</v>
      </c>
      <c r="B6" t="s">
        <v>6</v>
      </c>
    </row>
    <row r="7" spans="1:2">
      <c r="A7" t="s">
        <v>7</v>
      </c>
      <c r="B7" t="s">
        <v>8</v>
      </c>
    </row>
    <row r="10" spans="1:2">
      <c r="A10" t="s">
        <v>9</v>
      </c>
      <c r="B10">
        <v>4580.8</v>
      </c>
    </row>
    <row r="11" spans="1:2">
      <c r="A11" t="s">
        <v>10</v>
      </c>
      <c r="B11">
        <v>4477.1000000000004</v>
      </c>
    </row>
    <row r="12" spans="1:2">
      <c r="A12" t="s">
        <v>11</v>
      </c>
      <c r="B12" s="66">
        <v>4491.6000000000004</v>
      </c>
    </row>
    <row r="13" spans="1:2">
      <c r="A13" t="s">
        <v>12</v>
      </c>
      <c r="B13">
        <v>4565.1000000000004</v>
      </c>
    </row>
    <row r="14" spans="1:2">
      <c r="A14" t="s">
        <v>13</v>
      </c>
      <c r="B14">
        <v>4514.6000000000004</v>
      </c>
    </row>
    <row r="15" spans="1:2">
      <c r="A15" t="s">
        <v>14</v>
      </c>
      <c r="B15">
        <v>4426.8999999999996</v>
      </c>
    </row>
    <row r="16" spans="1:2">
      <c r="A16" t="s">
        <v>15</v>
      </c>
      <c r="B16">
        <v>4468.8999999999996</v>
      </c>
    </row>
    <row r="17" spans="1:2">
      <c r="A17" t="s">
        <v>16</v>
      </c>
      <c r="B17">
        <v>4469.3999999999996</v>
      </c>
    </row>
    <row r="18" spans="1:2">
      <c r="A18" t="s">
        <v>17</v>
      </c>
      <c r="B18">
        <v>4424.6000000000004</v>
      </c>
    </row>
    <row r="19" spans="1:2">
      <c r="A19" t="s">
        <v>18</v>
      </c>
      <c r="B19">
        <v>4354.6000000000004</v>
      </c>
    </row>
    <row r="20" spans="1:2">
      <c r="A20" t="s">
        <v>19</v>
      </c>
      <c r="B20">
        <v>4437.1000000000004</v>
      </c>
    </row>
    <row r="21" spans="1:2">
      <c r="A21" t="s">
        <v>20</v>
      </c>
      <c r="B21">
        <v>4564.3999999999996</v>
      </c>
    </row>
    <row r="22" spans="1:2">
      <c r="A22" t="s">
        <v>21</v>
      </c>
      <c r="B22">
        <v>4602.7</v>
      </c>
    </row>
    <row r="23" spans="1:2">
      <c r="A23" t="s">
        <v>22</v>
      </c>
      <c r="B23">
        <v>4583.3</v>
      </c>
    </row>
    <row r="24" spans="1:2">
      <c r="A24" t="s">
        <v>23</v>
      </c>
      <c r="B24">
        <v>4632.5</v>
      </c>
    </row>
    <row r="25" spans="1:2">
      <c r="A25" t="s">
        <v>24</v>
      </c>
      <c r="B25">
        <v>4753.5</v>
      </c>
    </row>
    <row r="26" spans="1:2">
      <c r="A26" t="s">
        <v>25</v>
      </c>
      <c r="B26">
        <v>4799.3999999999996</v>
      </c>
    </row>
    <row r="27" spans="1:2">
      <c r="A27" t="s">
        <v>26</v>
      </c>
      <c r="B27">
        <v>4775</v>
      </c>
    </row>
    <row r="28" spans="1:2">
      <c r="A28" t="s">
        <v>27</v>
      </c>
      <c r="B28" s="66">
        <v>4867.1000000000004</v>
      </c>
    </row>
    <row r="29" spans="1:2">
      <c r="A29" t="s">
        <v>28</v>
      </c>
      <c r="B29">
        <v>4884.5</v>
      </c>
    </row>
    <row r="30" spans="1:2">
      <c r="A30" t="s">
        <v>29</v>
      </c>
      <c r="B30">
        <v>4910.8</v>
      </c>
    </row>
    <row r="31" spans="1:2">
      <c r="A31" t="s">
        <v>30</v>
      </c>
      <c r="B31">
        <v>4931.3</v>
      </c>
    </row>
    <row r="32" spans="1:2">
      <c r="A32" t="s">
        <v>31</v>
      </c>
      <c r="B32">
        <v>4934.2</v>
      </c>
    </row>
    <row r="33" spans="1:2">
      <c r="A33" t="s">
        <v>32</v>
      </c>
      <c r="B33">
        <v>4931.2</v>
      </c>
    </row>
    <row r="34" spans="1:2">
      <c r="A34" t="s">
        <v>33</v>
      </c>
      <c r="B34">
        <v>4992.5</v>
      </c>
    </row>
    <row r="35" spans="1:2">
      <c r="A35" t="s">
        <v>34</v>
      </c>
      <c r="B35">
        <v>5016.7</v>
      </c>
    </row>
    <row r="36" spans="1:2">
      <c r="A36" t="s">
        <v>35</v>
      </c>
      <c r="B36">
        <v>5089.6000000000004</v>
      </c>
    </row>
    <row r="37" spans="1:2">
      <c r="A37" t="s">
        <v>36</v>
      </c>
      <c r="B37">
        <v>5115.7</v>
      </c>
    </row>
    <row r="38" spans="1:2">
      <c r="A38" t="s">
        <v>37</v>
      </c>
      <c r="B38">
        <v>5149</v>
      </c>
    </row>
    <row r="39" spans="1:2">
      <c r="A39" t="s">
        <v>38</v>
      </c>
      <c r="B39">
        <v>5112.1000000000004</v>
      </c>
    </row>
    <row r="40" spans="1:2">
      <c r="A40" t="s">
        <v>39</v>
      </c>
      <c r="B40">
        <v>5107.2</v>
      </c>
    </row>
    <row r="41" spans="1:2">
      <c r="A41" t="s">
        <v>40</v>
      </c>
      <c r="B41">
        <v>5122.2</v>
      </c>
    </row>
    <row r="42" spans="1:2">
      <c r="A42" t="s">
        <v>41</v>
      </c>
      <c r="B42">
        <v>5081.2</v>
      </c>
    </row>
    <row r="43" spans="1:2">
      <c r="A43" t="s">
        <v>42</v>
      </c>
      <c r="B43">
        <v>5059.3999999999996</v>
      </c>
    </row>
    <row r="44" spans="1:2">
      <c r="A44" t="s">
        <v>43</v>
      </c>
      <c r="B44">
        <v>5056.1000000000004</v>
      </c>
    </row>
    <row r="45" spans="1:2">
      <c r="A45" t="s">
        <v>44</v>
      </c>
      <c r="B45">
        <v>5102.8999999999996</v>
      </c>
    </row>
    <row r="46" spans="1:2">
      <c r="A46" t="s">
        <v>45</v>
      </c>
      <c r="B46">
        <v>5103</v>
      </c>
    </row>
    <row r="47" spans="1:2">
      <c r="A47" t="s">
        <v>46</v>
      </c>
      <c r="B47">
        <v>5054.2</v>
      </c>
    </row>
    <row r="48" spans="1:2">
      <c r="A48" t="s">
        <v>47</v>
      </c>
      <c r="B48">
        <v>5047.3</v>
      </c>
    </row>
    <row r="49" spans="1:2">
      <c r="A49" t="s">
        <v>48</v>
      </c>
      <c r="B49">
        <v>5051.7</v>
      </c>
    </row>
    <row r="50" spans="1:2">
      <c r="A50" t="s">
        <v>49</v>
      </c>
      <c r="B50">
        <v>5060.8999999999996</v>
      </c>
    </row>
    <row r="51" spans="1:2">
      <c r="A51" t="s">
        <v>50</v>
      </c>
      <c r="B51">
        <v>5029.3999999999996</v>
      </c>
    </row>
    <row r="52" spans="1:2">
      <c r="A52" t="s">
        <v>51</v>
      </c>
      <c r="B52">
        <v>5057.8999999999996</v>
      </c>
    </row>
    <row r="53" spans="1:2">
      <c r="A53" t="s">
        <v>52</v>
      </c>
      <c r="B53">
        <v>5059.8999999999996</v>
      </c>
    </row>
    <row r="54" spans="1:2">
      <c r="A54" t="s">
        <v>53</v>
      </c>
      <c r="B54">
        <v>5070.3999999999996</v>
      </c>
    </row>
    <row r="55" spans="1:2">
      <c r="A55" t="s">
        <v>54</v>
      </c>
      <c r="B55">
        <v>5061.1000000000004</v>
      </c>
    </row>
    <row r="56" spans="1:2">
      <c r="A56" t="s">
        <v>55</v>
      </c>
      <c r="B56">
        <v>5077.8</v>
      </c>
    </row>
    <row r="57" spans="1:2">
      <c r="A57" t="s">
        <v>56</v>
      </c>
      <c r="B57">
        <v>5101</v>
      </c>
    </row>
    <row r="58" spans="1:2">
      <c r="A58" t="s">
        <v>57</v>
      </c>
      <c r="B58">
        <v>5099.7</v>
      </c>
    </row>
    <row r="59" spans="1:2">
      <c r="A59" t="s">
        <v>58</v>
      </c>
      <c r="B59">
        <v>5095.3</v>
      </c>
    </row>
    <row r="60" spans="1:2">
      <c r="A60" t="s">
        <v>59</v>
      </c>
      <c r="B60">
        <v>5091.8</v>
      </c>
    </row>
    <row r="61" spans="1:2">
      <c r="A61" t="s">
        <v>60</v>
      </c>
      <c r="B61">
        <v>5168.5</v>
      </c>
    </row>
    <row r="62" spans="1:2">
      <c r="A62" t="s">
        <v>61</v>
      </c>
      <c r="B62">
        <v>5168.1000000000004</v>
      </c>
    </row>
    <row r="63" spans="1:2">
      <c r="A63" t="s">
        <v>62</v>
      </c>
      <c r="B63">
        <v>5146.8999999999996</v>
      </c>
    </row>
    <row r="64" spans="1:2">
      <c r="A64" t="s">
        <v>63</v>
      </c>
      <c r="B64">
        <v>5150</v>
      </c>
    </row>
    <row r="65" spans="1:2">
      <c r="A65" t="s">
        <v>64</v>
      </c>
      <c r="B65">
        <v>5137.7</v>
      </c>
    </row>
    <row r="66" spans="1:2">
      <c r="A66" t="s">
        <v>65</v>
      </c>
      <c r="B66">
        <v>5119.6000000000004</v>
      </c>
    </row>
    <row r="67" spans="1:2">
      <c r="A67" t="s">
        <v>66</v>
      </c>
      <c r="B67">
        <v>5105.3</v>
      </c>
    </row>
    <row r="68" spans="1:2">
      <c r="A68" t="s">
        <v>67</v>
      </c>
      <c r="B68">
        <v>5081</v>
      </c>
    </row>
    <row r="69" spans="1:2">
      <c r="A69" t="s">
        <v>68</v>
      </c>
      <c r="B69">
        <v>5070.5</v>
      </c>
    </row>
    <row r="70" spans="1:2">
      <c r="A70" t="s">
        <v>69</v>
      </c>
      <c r="B70">
        <v>5024</v>
      </c>
    </row>
    <row r="71" spans="1:2">
      <c r="A71" t="s">
        <v>70</v>
      </c>
      <c r="B71">
        <v>4989.8</v>
      </c>
    </row>
    <row r="72" spans="1:2">
      <c r="A72" t="s">
        <v>71</v>
      </c>
      <c r="B72">
        <v>4944.3999999999996</v>
      </c>
    </row>
    <row r="73" spans="1:2">
      <c r="A73" t="s">
        <v>72</v>
      </c>
      <c r="B73">
        <v>4945.6000000000004</v>
      </c>
    </row>
    <row r="74" spans="1:2">
      <c r="A74" t="s">
        <v>73</v>
      </c>
      <c r="B74">
        <v>4923.2</v>
      </c>
    </row>
    <row r="75" spans="1:2">
      <c r="A75" t="s">
        <v>74</v>
      </c>
      <c r="B75">
        <v>4889.8999999999996</v>
      </c>
    </row>
    <row r="76" spans="1:2">
      <c r="A76" t="s">
        <v>75</v>
      </c>
      <c r="B76">
        <v>4870.1000000000004</v>
      </c>
    </row>
    <row r="77" spans="1:2">
      <c r="A77" t="s">
        <v>76</v>
      </c>
      <c r="B77">
        <v>4851.6000000000004</v>
      </c>
    </row>
    <row r="78" spans="1:2">
      <c r="A78" t="s">
        <v>77</v>
      </c>
      <c r="B78">
        <v>4871.7</v>
      </c>
    </row>
    <row r="79" spans="1:2">
      <c r="A79" t="s">
        <v>78</v>
      </c>
      <c r="B79">
        <v>4800.1000000000004</v>
      </c>
    </row>
    <row r="82" spans="1:2">
      <c r="A82" t="s">
        <v>79</v>
      </c>
      <c r="B82" s="1">
        <v>42105.789837962962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X30"/>
  <sheetViews>
    <sheetView tabSelected="1" workbookViewId="0">
      <selection activeCell="E11" sqref="E11"/>
    </sheetView>
  </sheetViews>
  <sheetFormatPr baseColWidth="10" defaultRowHeight="15" x14ac:dyDescent="0"/>
  <cols>
    <col min="2" max="3" width="11.6640625" customWidth="1"/>
    <col min="4" max="4" width="1.83203125" customWidth="1"/>
    <col min="5" max="8" width="11.6640625" customWidth="1"/>
    <col min="9" max="9" width="1.83203125" customWidth="1"/>
    <col min="10" max="12" width="11.6640625" customWidth="1"/>
    <col min="13" max="13" width="1.83203125" customWidth="1"/>
    <col min="14" max="14" width="11.6640625" customWidth="1"/>
    <col min="15" max="15" width="1.83203125" customWidth="1"/>
    <col min="16" max="16" width="11.6640625" customWidth="1"/>
    <col min="17" max="17" width="1.83203125" customWidth="1"/>
    <col min="18" max="21" width="11.6640625" customWidth="1"/>
    <col min="22" max="22" width="1.83203125" customWidth="1"/>
    <col min="23" max="24" width="11.6640625" customWidth="1"/>
  </cols>
  <sheetData>
    <row r="1" spans="1:24" ht="18">
      <c r="A1" s="7" t="s">
        <v>978</v>
      </c>
    </row>
    <row r="2" spans="1:24">
      <c r="A2" s="9" t="s">
        <v>269</v>
      </c>
    </row>
    <row r="3" spans="1:24">
      <c r="C3" s="84">
        <f>B10-B6</f>
        <v>-3.9949999999999992</v>
      </c>
      <c r="T3" s="34"/>
    </row>
    <row r="4" spans="1:24" ht="90">
      <c r="B4" s="39" t="s">
        <v>979</v>
      </c>
      <c r="C4" s="39" t="s">
        <v>980</v>
      </c>
      <c r="D4" s="22"/>
      <c r="E4" s="88" t="s">
        <v>1177</v>
      </c>
      <c r="F4" s="39" t="s">
        <v>981</v>
      </c>
      <c r="G4" s="39" t="s">
        <v>982</v>
      </c>
      <c r="H4" s="40" t="s">
        <v>301</v>
      </c>
      <c r="I4" s="22"/>
      <c r="J4" s="37" t="s">
        <v>983</v>
      </c>
      <c r="K4" s="22" t="s">
        <v>289</v>
      </c>
      <c r="L4" s="22" t="s">
        <v>288</v>
      </c>
      <c r="M4" s="22"/>
      <c r="N4" s="37" t="s">
        <v>984</v>
      </c>
      <c r="O4" s="22"/>
      <c r="P4" s="22" t="s">
        <v>290</v>
      </c>
      <c r="Q4" s="23"/>
      <c r="R4" s="6" t="s">
        <v>307</v>
      </c>
      <c r="S4" s="22" t="s">
        <v>312</v>
      </c>
      <c r="T4" s="22" t="s">
        <v>712</v>
      </c>
      <c r="U4" s="23" t="s">
        <v>972</v>
      </c>
      <c r="V4" s="23"/>
      <c r="W4" s="23" t="s">
        <v>717</v>
      </c>
      <c r="X4" s="23"/>
    </row>
    <row r="5" spans="1:24">
      <c r="A5" t="s">
        <v>165</v>
      </c>
      <c r="C5" s="30"/>
      <c r="F5" t="s">
        <v>280</v>
      </c>
      <c r="G5" t="s">
        <v>280</v>
      </c>
      <c r="P5" t="s">
        <v>280</v>
      </c>
      <c r="R5" t="s">
        <v>302</v>
      </c>
      <c r="S5" t="s">
        <v>308</v>
      </c>
      <c r="T5" t="s">
        <v>302</v>
      </c>
      <c r="W5" t="s">
        <v>713</v>
      </c>
      <c r="X5" s="23"/>
    </row>
    <row r="6" spans="1:24">
      <c r="A6">
        <v>2014</v>
      </c>
      <c r="B6" s="69">
        <v>-7.1760000000000002</v>
      </c>
      <c r="C6" s="70">
        <v>-2.274</v>
      </c>
      <c r="E6" s="66">
        <v>44.527000000000001</v>
      </c>
      <c r="F6" s="73">
        <v>89677</v>
      </c>
      <c r="G6" s="25">
        <v>3525</v>
      </c>
      <c r="H6" s="73">
        <f>F6-G6</f>
        <v>86152</v>
      </c>
      <c r="J6" s="69">
        <v>23.184000000000001</v>
      </c>
      <c r="K6" s="69">
        <v>18.545000000000002</v>
      </c>
      <c r="L6" s="69">
        <v>2.0329999999999999</v>
      </c>
      <c r="N6" s="69">
        <v>130.16499999999999</v>
      </c>
      <c r="P6" s="25">
        <v>173446.19</v>
      </c>
      <c r="R6" s="25">
        <v>4513.08</v>
      </c>
      <c r="S6" s="24">
        <v>15.45</v>
      </c>
      <c r="T6" s="25">
        <v>10401.1</v>
      </c>
      <c r="U6" s="25">
        <f>P6/T6*1000</f>
        <v>16675.754487506128</v>
      </c>
      <c r="V6" s="25"/>
      <c r="W6">
        <v>-113</v>
      </c>
      <c r="X6" s="23"/>
    </row>
    <row r="7" spans="1:24">
      <c r="A7">
        <v>2013</v>
      </c>
      <c r="B7" s="24">
        <v>-4.8419999999999996</v>
      </c>
      <c r="C7" s="79">
        <v>8.0000000000000002E-3</v>
      </c>
      <c r="E7">
        <v>45.097000000000001</v>
      </c>
      <c r="F7" s="25">
        <v>85032</v>
      </c>
      <c r="G7" s="25">
        <v>3701</v>
      </c>
      <c r="H7" s="25">
        <f t="shared" ref="H7:H25" si="0">F7-G7</f>
        <v>81331</v>
      </c>
      <c r="J7" s="24">
        <v>23.757999999999999</v>
      </c>
      <c r="K7" s="24">
        <v>19.088000000000001</v>
      </c>
      <c r="L7" s="24">
        <v>2.1739999999999999</v>
      </c>
      <c r="N7" s="24">
        <v>129.001</v>
      </c>
      <c r="P7" s="25">
        <v>170269.33</v>
      </c>
      <c r="R7" s="25">
        <v>4449.88</v>
      </c>
      <c r="S7" s="24">
        <v>15.03</v>
      </c>
      <c r="T7" s="25">
        <v>10457.299999999999</v>
      </c>
      <c r="U7" s="25">
        <f t="shared" ref="U7:U25" si="1">P7/T7*1000</f>
        <v>16282.34152219024</v>
      </c>
      <c r="V7" s="25"/>
      <c r="W7">
        <v>-116</v>
      </c>
      <c r="X7" s="23"/>
    </row>
    <row r="8" spans="1:24">
      <c r="A8">
        <v>2012</v>
      </c>
      <c r="B8" s="24">
        <v>-5.6589999999999998</v>
      </c>
      <c r="C8" s="79">
        <v>-0.78100000000000003</v>
      </c>
      <c r="E8">
        <v>42.868000000000002</v>
      </c>
      <c r="F8" s="25">
        <v>81719</v>
      </c>
      <c r="G8" s="25">
        <v>4158</v>
      </c>
      <c r="H8" s="25">
        <f t="shared" si="0"/>
        <v>77561</v>
      </c>
      <c r="J8" s="24">
        <v>22.934000000000001</v>
      </c>
      <c r="K8" s="24">
        <v>18.513999999999999</v>
      </c>
      <c r="L8" s="24">
        <v>2.4689999999999999</v>
      </c>
      <c r="N8" s="24">
        <v>126.21</v>
      </c>
      <c r="P8" s="25">
        <v>168397.97</v>
      </c>
      <c r="R8" s="25">
        <v>4581.45</v>
      </c>
      <c r="S8" s="24">
        <v>13.55</v>
      </c>
      <c r="T8" s="25">
        <v>10514.8</v>
      </c>
      <c r="U8" s="25">
        <f t="shared" si="1"/>
        <v>16015.327918743107</v>
      </c>
      <c r="V8" s="25"/>
      <c r="W8">
        <v>-114</v>
      </c>
      <c r="X8" s="23"/>
    </row>
    <row r="9" spans="1:24">
      <c r="A9">
        <v>2011</v>
      </c>
      <c r="B9" s="24">
        <v>-7.383</v>
      </c>
      <c r="C9" s="79">
        <v>-3.0659999999999998</v>
      </c>
      <c r="E9">
        <v>42.634</v>
      </c>
      <c r="F9" s="25">
        <v>88112</v>
      </c>
      <c r="G9" s="25">
        <v>6140</v>
      </c>
      <c r="H9" s="25">
        <f t="shared" si="0"/>
        <v>81972</v>
      </c>
      <c r="J9" s="24">
        <v>22.443000000000001</v>
      </c>
      <c r="K9" s="24">
        <v>19.858000000000001</v>
      </c>
      <c r="L9" s="24">
        <v>3.4849999999999999</v>
      </c>
      <c r="N9" s="24">
        <v>111.39</v>
      </c>
      <c r="P9" s="25">
        <v>176166.58</v>
      </c>
      <c r="R9" s="25">
        <v>4776.7299999999996</v>
      </c>
      <c r="S9" s="24">
        <v>11.85</v>
      </c>
      <c r="T9" s="25">
        <v>10557.6</v>
      </c>
      <c r="U9" s="25">
        <f t="shared" si="1"/>
        <v>16686.233613700082</v>
      </c>
      <c r="V9" s="25"/>
      <c r="W9">
        <v>-101</v>
      </c>
      <c r="X9" s="23"/>
    </row>
    <row r="10" spans="1:24">
      <c r="A10">
        <v>2010</v>
      </c>
      <c r="B10" s="69">
        <v>-11.170999999999999</v>
      </c>
      <c r="C10" s="70">
        <v>-8.2430000000000003</v>
      </c>
      <c r="E10" s="66">
        <v>40.646999999999998</v>
      </c>
      <c r="F10" s="73">
        <v>93237</v>
      </c>
      <c r="G10" s="25">
        <v>9479</v>
      </c>
      <c r="H10" s="73">
        <f t="shared" si="0"/>
        <v>83758</v>
      </c>
      <c r="J10" s="69">
        <v>22.109000000000002</v>
      </c>
      <c r="K10" s="69">
        <v>20.713999999999999</v>
      </c>
      <c r="L10" s="69">
        <v>5.2679999999999998</v>
      </c>
      <c r="N10" s="69">
        <v>96.183000000000007</v>
      </c>
      <c r="P10" s="25">
        <v>179929.81</v>
      </c>
      <c r="R10" s="25">
        <v>4871.33</v>
      </c>
      <c r="S10" s="24">
        <v>10.49</v>
      </c>
      <c r="T10" s="25">
        <v>10573.1</v>
      </c>
      <c r="U10" s="25">
        <f t="shared" si="1"/>
        <v>17017.696796587566</v>
      </c>
      <c r="V10" s="25"/>
      <c r="W10" s="66">
        <v>-104</v>
      </c>
      <c r="X10" s="23"/>
    </row>
    <row r="11" spans="1:24">
      <c r="A11">
        <v>2009</v>
      </c>
      <c r="B11" s="24">
        <v>-9.8059999999999992</v>
      </c>
      <c r="C11" s="50">
        <v>-6.8310000000000004</v>
      </c>
      <c r="E11">
        <v>40.417999999999999</v>
      </c>
      <c r="F11" s="25">
        <v>88116</v>
      </c>
      <c r="G11" s="25">
        <v>7206</v>
      </c>
      <c r="H11" s="25">
        <f t="shared" si="0"/>
        <v>80910</v>
      </c>
      <c r="J11" s="24">
        <v>22.17</v>
      </c>
      <c r="K11" s="24">
        <v>21.433</v>
      </c>
      <c r="L11" s="24">
        <v>4.1070000000000002</v>
      </c>
      <c r="N11" s="24">
        <v>83.608999999999995</v>
      </c>
      <c r="P11" s="25">
        <v>175448.19</v>
      </c>
      <c r="R11" s="25">
        <v>4941.6899999999996</v>
      </c>
      <c r="S11" s="24">
        <v>9.5299999999999994</v>
      </c>
      <c r="T11" s="25">
        <v>10568.2</v>
      </c>
      <c r="U11" s="25">
        <f t="shared" si="1"/>
        <v>16601.520599534451</v>
      </c>
      <c r="V11" s="25"/>
      <c r="W11">
        <v>-108</v>
      </c>
      <c r="X11" s="23"/>
    </row>
    <row r="12" spans="1:24">
      <c r="A12">
        <v>2008</v>
      </c>
      <c r="B12" s="24">
        <v>-3.766</v>
      </c>
      <c r="C12" s="79">
        <v>-0.65900000000000003</v>
      </c>
      <c r="E12">
        <v>41.57</v>
      </c>
      <c r="F12" s="25">
        <v>81093</v>
      </c>
      <c r="G12" s="25">
        <v>6651</v>
      </c>
      <c r="H12" s="25">
        <f t="shared" si="0"/>
        <v>74442</v>
      </c>
      <c r="J12" s="24">
        <v>19.741</v>
      </c>
      <c r="K12" s="24">
        <v>19.904</v>
      </c>
      <c r="L12" s="24">
        <v>3.718</v>
      </c>
      <c r="N12" s="24">
        <v>71.665999999999997</v>
      </c>
      <c r="P12" s="25">
        <v>178872.58</v>
      </c>
      <c r="R12" s="25">
        <v>5080.13</v>
      </c>
      <c r="S12" s="24">
        <v>8.92</v>
      </c>
      <c r="T12" s="25">
        <v>10558.2</v>
      </c>
      <c r="U12" s="25">
        <f t="shared" si="1"/>
        <v>16941.579057036237</v>
      </c>
      <c r="V12" s="25"/>
      <c r="W12">
        <v>-95</v>
      </c>
      <c r="X12" s="23"/>
    </row>
    <row r="13" spans="1:24">
      <c r="A13">
        <v>2007</v>
      </c>
      <c r="B13" s="24">
        <v>-3.0089999999999999</v>
      </c>
      <c r="C13" s="79">
        <v>-0.06</v>
      </c>
      <c r="E13">
        <v>41.478000000000002</v>
      </c>
      <c r="F13" s="25">
        <v>78060</v>
      </c>
      <c r="G13" s="25">
        <v>5645</v>
      </c>
      <c r="H13" s="25">
        <f t="shared" si="0"/>
        <v>72415</v>
      </c>
      <c r="J13" s="24">
        <v>19.353000000000002</v>
      </c>
      <c r="K13" s="24">
        <v>19.765000000000001</v>
      </c>
      <c r="L13" s="24">
        <v>3.2170000000000001</v>
      </c>
      <c r="N13" s="24">
        <v>68.438999999999993</v>
      </c>
      <c r="P13" s="25">
        <v>175467.72</v>
      </c>
      <c r="R13" s="25">
        <v>5061.58</v>
      </c>
      <c r="S13" s="24">
        <v>8.92</v>
      </c>
      <c r="T13" s="25">
        <v>10543</v>
      </c>
      <c r="U13" s="25">
        <f t="shared" si="1"/>
        <v>16643.054159157735</v>
      </c>
      <c r="V13" s="25"/>
      <c r="X13" s="23"/>
    </row>
    <row r="14" spans="1:24">
      <c r="A14">
        <v>2006</v>
      </c>
      <c r="B14" s="24">
        <v>-4.3280000000000003</v>
      </c>
      <c r="C14" s="79">
        <v>-1.5609999999999999</v>
      </c>
      <c r="E14">
        <v>40.914000000000001</v>
      </c>
      <c r="F14" s="25">
        <v>75214</v>
      </c>
      <c r="G14" s="25">
        <v>5580</v>
      </c>
      <c r="H14" s="25">
        <f t="shared" si="0"/>
        <v>69634</v>
      </c>
      <c r="J14" s="24">
        <v>19.623999999999999</v>
      </c>
      <c r="K14" s="24">
        <v>20.460999999999999</v>
      </c>
      <c r="L14" s="24">
        <v>3.3559999999999999</v>
      </c>
      <c r="N14" s="24">
        <v>69.174999999999997</v>
      </c>
      <c r="P14" s="25">
        <v>166248.72</v>
      </c>
      <c r="R14" s="25">
        <v>5060.8599999999997</v>
      </c>
      <c r="S14" s="24">
        <v>8.4700000000000006</v>
      </c>
      <c r="T14" s="25">
        <v>10522.3</v>
      </c>
      <c r="U14" s="25">
        <f t="shared" si="1"/>
        <v>15799.65596875208</v>
      </c>
      <c r="V14" s="25"/>
      <c r="X14" s="23"/>
    </row>
    <row r="15" spans="1:24">
      <c r="A15">
        <v>2005</v>
      </c>
      <c r="B15" s="24">
        <v>-6.194</v>
      </c>
      <c r="C15" s="79">
        <v>-3.6429999999999998</v>
      </c>
      <c r="E15">
        <v>40.482999999999997</v>
      </c>
      <c r="F15" s="25">
        <v>74054</v>
      </c>
      <c r="G15" s="25">
        <v>6468</v>
      </c>
      <c r="H15" s="25">
        <f t="shared" si="0"/>
        <v>67586</v>
      </c>
      <c r="J15" s="24">
        <v>19.541</v>
      </c>
      <c r="K15" s="24">
        <v>21.088000000000001</v>
      </c>
      <c r="L15" s="24">
        <v>4.077</v>
      </c>
      <c r="N15" s="24">
        <v>67.391999999999996</v>
      </c>
      <c r="P15" s="25">
        <v>158652.56</v>
      </c>
      <c r="R15" s="25">
        <v>5040.96</v>
      </c>
      <c r="S15" s="24">
        <v>7.98</v>
      </c>
      <c r="T15" s="25">
        <v>10503.3</v>
      </c>
      <c r="U15" s="25">
        <f t="shared" si="1"/>
        <v>15105.020326944865</v>
      </c>
      <c r="V15" s="25"/>
      <c r="X15" s="23"/>
    </row>
    <row r="16" spans="1:24">
      <c r="A16">
        <v>2004</v>
      </c>
      <c r="B16" s="24">
        <v>-6.1950000000000003</v>
      </c>
      <c r="C16" s="50">
        <v>-3.6389999999999998</v>
      </c>
      <c r="E16">
        <v>39.869999999999997</v>
      </c>
      <c r="F16" s="25">
        <v>70189</v>
      </c>
      <c r="G16" s="25">
        <v>6755</v>
      </c>
      <c r="H16" s="25">
        <f t="shared" si="0"/>
        <v>63434</v>
      </c>
      <c r="J16" s="24">
        <v>18.928000000000001</v>
      </c>
      <c r="K16" s="24">
        <v>20.544</v>
      </c>
      <c r="L16" s="24">
        <v>4.4329999999999998</v>
      </c>
      <c r="N16" s="24">
        <v>61.988999999999997</v>
      </c>
      <c r="P16" s="25">
        <v>152371.56</v>
      </c>
      <c r="R16" s="25">
        <v>5064.18</v>
      </c>
      <c r="S16" s="24">
        <v>7.11</v>
      </c>
      <c r="T16" s="25">
        <v>10483.9</v>
      </c>
      <c r="U16" s="25">
        <f t="shared" si="1"/>
        <v>14533.862398534897</v>
      </c>
      <c r="V16" s="25"/>
      <c r="X16" s="23"/>
    </row>
    <row r="17" spans="1:24">
      <c r="A17">
        <v>2003</v>
      </c>
      <c r="B17" s="24">
        <v>-4.4219999999999997</v>
      </c>
      <c r="C17" s="50">
        <v>-1.764</v>
      </c>
      <c r="E17">
        <v>40.901000000000003</v>
      </c>
      <c r="F17" s="25">
        <v>66243</v>
      </c>
      <c r="G17" s="25">
        <v>6393</v>
      </c>
      <c r="H17" s="25">
        <f t="shared" si="0"/>
        <v>59850</v>
      </c>
      <c r="J17" s="24">
        <v>18.509</v>
      </c>
      <c r="K17" s="24">
        <v>20.196000000000002</v>
      </c>
      <c r="L17" s="24">
        <v>4.3739999999999997</v>
      </c>
      <c r="N17" s="24">
        <v>58.652999999999999</v>
      </c>
      <c r="P17" s="25">
        <v>146158.28</v>
      </c>
      <c r="R17" s="25">
        <v>5100.1899999999996</v>
      </c>
      <c r="S17" s="24">
        <v>6.23</v>
      </c>
      <c r="T17" s="25">
        <v>10458.799999999999</v>
      </c>
      <c r="U17" s="25">
        <f t="shared" si="1"/>
        <v>13974.670134241023</v>
      </c>
      <c r="V17" s="25"/>
      <c r="X17" s="23"/>
    </row>
    <row r="18" spans="1:24">
      <c r="A18">
        <v>2002</v>
      </c>
      <c r="B18" s="24">
        <v>-3.34</v>
      </c>
      <c r="C18" s="50">
        <v>-0.504</v>
      </c>
      <c r="E18">
        <v>40.378</v>
      </c>
      <c r="F18" s="25">
        <v>62357</v>
      </c>
      <c r="G18" s="25">
        <v>6569</v>
      </c>
      <c r="H18" s="25">
        <f t="shared" si="0"/>
        <v>55788</v>
      </c>
      <c r="J18" s="24">
        <v>17.234999999999999</v>
      </c>
      <c r="K18" s="24">
        <v>19.684000000000001</v>
      </c>
      <c r="L18" s="24">
        <v>4.6050000000000004</v>
      </c>
      <c r="N18" s="24">
        <v>56.182000000000002</v>
      </c>
      <c r="P18" s="25">
        <v>142631.41</v>
      </c>
      <c r="R18" s="25">
        <v>5149.93</v>
      </c>
      <c r="S18" s="24">
        <v>5.46</v>
      </c>
      <c r="T18" s="25">
        <v>10419.6</v>
      </c>
      <c r="U18" s="25">
        <f t="shared" si="1"/>
        <v>13688.760605013629</v>
      </c>
      <c r="V18" s="25"/>
      <c r="X18" s="23"/>
    </row>
    <row r="19" spans="1:24">
      <c r="A19">
        <v>2001</v>
      </c>
      <c r="B19" s="24">
        <v>-4.7880000000000003</v>
      </c>
      <c r="C19" s="50">
        <v>-1.7989999999999999</v>
      </c>
      <c r="E19">
        <v>39.325000000000003</v>
      </c>
      <c r="F19" s="25">
        <v>59918</v>
      </c>
      <c r="G19" s="25">
        <v>6834</v>
      </c>
      <c r="H19" s="25">
        <f t="shared" si="0"/>
        <v>53084</v>
      </c>
      <c r="J19" s="24">
        <v>16.631</v>
      </c>
      <c r="K19" s="24">
        <v>19.39</v>
      </c>
      <c r="L19" s="24">
        <v>5.0309999999999997</v>
      </c>
      <c r="N19" s="24">
        <v>53.415999999999997</v>
      </c>
      <c r="P19" s="25">
        <v>135827.51999999999</v>
      </c>
      <c r="R19" s="25">
        <v>5130.09</v>
      </c>
      <c r="S19" s="24">
        <v>5.25</v>
      </c>
      <c r="T19" s="25">
        <v>10362.700000000001</v>
      </c>
      <c r="U19" s="25">
        <f t="shared" si="1"/>
        <v>13107.348470958339</v>
      </c>
      <c r="V19" s="25"/>
      <c r="X19" s="23"/>
    </row>
    <row r="20" spans="1:24">
      <c r="A20">
        <v>2000</v>
      </c>
      <c r="B20" s="24">
        <v>-3.2149999999999999</v>
      </c>
      <c r="C20" s="50">
        <v>-0.20699999999999999</v>
      </c>
      <c r="E20">
        <v>39.429000000000002</v>
      </c>
      <c r="F20" s="25">
        <v>54783</v>
      </c>
      <c r="G20" s="25">
        <v>5917</v>
      </c>
      <c r="H20" s="25">
        <f t="shared" si="0"/>
        <v>48866</v>
      </c>
      <c r="J20" s="24">
        <v>16.157</v>
      </c>
      <c r="K20" s="24">
        <v>19.021999999999998</v>
      </c>
      <c r="L20" s="24">
        <v>4.6059999999999999</v>
      </c>
      <c r="N20" s="24">
        <v>50.317</v>
      </c>
      <c r="P20" s="25">
        <v>128466.31</v>
      </c>
      <c r="R20" s="25">
        <v>5041.8599999999997</v>
      </c>
      <c r="S20" s="24">
        <v>5.59</v>
      </c>
      <c r="T20" s="25">
        <v>10289.9</v>
      </c>
      <c r="U20" s="25">
        <f t="shared" si="1"/>
        <v>12484.699559762486</v>
      </c>
      <c r="V20" s="25"/>
      <c r="X20" s="31"/>
    </row>
    <row r="21" spans="1:24">
      <c r="A21">
        <v>1999</v>
      </c>
      <c r="B21" s="24">
        <v>-3.0310000000000001</v>
      </c>
      <c r="C21" s="50">
        <v>-8.5999999999999993E-2</v>
      </c>
      <c r="E21">
        <v>39.521999999999998</v>
      </c>
      <c r="F21" s="25">
        <v>50910</v>
      </c>
      <c r="G21" s="25">
        <v>5904</v>
      </c>
      <c r="H21" s="25">
        <f t="shared" si="0"/>
        <v>45006</v>
      </c>
      <c r="J21" s="24">
        <v>15.999000000000001</v>
      </c>
      <c r="K21" s="24">
        <v>18.167000000000002</v>
      </c>
      <c r="L21" s="24">
        <v>4.9349999999999996</v>
      </c>
      <c r="N21" s="24">
        <v>51.048999999999999</v>
      </c>
      <c r="P21" s="25">
        <v>119639.16</v>
      </c>
      <c r="R21" s="25">
        <v>4933.24</v>
      </c>
      <c r="S21" s="24">
        <v>6.39</v>
      </c>
      <c r="T21" s="25">
        <v>10217.799999999999</v>
      </c>
      <c r="U21" s="25">
        <f t="shared" si="1"/>
        <v>11708.896239895086</v>
      </c>
      <c r="V21" s="25"/>
    </row>
    <row r="22" spans="1:24">
      <c r="A22">
        <v>1998</v>
      </c>
      <c r="B22" s="24">
        <v>-4.3860000000000001</v>
      </c>
      <c r="C22" s="50">
        <v>-1.2470000000000001</v>
      </c>
      <c r="E22">
        <v>38.311999999999998</v>
      </c>
      <c r="F22" s="25">
        <v>47560</v>
      </c>
      <c r="G22" s="25">
        <v>5681</v>
      </c>
      <c r="H22" s="25">
        <f t="shared" si="0"/>
        <v>41879</v>
      </c>
      <c r="J22" s="24">
        <v>15.781000000000001</v>
      </c>
      <c r="K22" s="24">
        <v>17.97</v>
      </c>
      <c r="L22" s="24">
        <v>5.0999999999999996</v>
      </c>
      <c r="N22" s="24">
        <v>51.826999999999998</v>
      </c>
      <c r="P22" s="25">
        <v>110715.34</v>
      </c>
      <c r="R22" s="25">
        <v>4858.13</v>
      </c>
      <c r="S22" s="24">
        <v>7.21</v>
      </c>
      <c r="T22" s="25">
        <v>10160.200000000001</v>
      </c>
      <c r="U22" s="25">
        <f t="shared" si="1"/>
        <v>10896.964626680576</v>
      </c>
      <c r="V22" s="25"/>
    </row>
    <row r="23" spans="1:24">
      <c r="A23">
        <v>1997</v>
      </c>
      <c r="B23" s="24">
        <v>-3.7050000000000001</v>
      </c>
      <c r="C23" s="50">
        <v>0.126</v>
      </c>
      <c r="E23">
        <v>38.744</v>
      </c>
      <c r="F23" s="25">
        <v>43449</v>
      </c>
      <c r="G23" s="25">
        <v>5700</v>
      </c>
      <c r="H23" s="25">
        <f t="shared" si="0"/>
        <v>37749</v>
      </c>
      <c r="J23" s="24">
        <v>15.36</v>
      </c>
      <c r="K23" s="24">
        <v>17.739999999999998</v>
      </c>
      <c r="L23" s="24">
        <v>5.5679999999999996</v>
      </c>
      <c r="N23" s="24">
        <v>55.183999999999997</v>
      </c>
      <c r="P23" s="25">
        <v>103332.76</v>
      </c>
      <c r="R23" s="25">
        <v>4725.55</v>
      </c>
      <c r="S23" s="24">
        <v>7.8</v>
      </c>
      <c r="T23" s="25">
        <v>10109</v>
      </c>
      <c r="U23" s="25">
        <f t="shared" si="1"/>
        <v>10221.857750519339</v>
      </c>
      <c r="V23" s="25"/>
    </row>
    <row r="24" spans="1:24">
      <c r="A24">
        <v>1996</v>
      </c>
      <c r="B24" s="24">
        <v>-4.7380000000000004</v>
      </c>
      <c r="C24" s="50">
        <v>9.0999999999999998E-2</v>
      </c>
      <c r="E24">
        <v>38.411999999999999</v>
      </c>
      <c r="F24" s="25">
        <v>40712</v>
      </c>
      <c r="G24" s="25">
        <v>4594</v>
      </c>
      <c r="H24" s="25">
        <f t="shared" si="0"/>
        <v>36118</v>
      </c>
      <c r="J24" s="24">
        <v>15.654999999999999</v>
      </c>
      <c r="K24" s="24">
        <v>17.786000000000001</v>
      </c>
      <c r="L24" s="24">
        <v>4.8689999999999998</v>
      </c>
      <c r="N24" s="24">
        <v>59.511000000000003</v>
      </c>
      <c r="P24" s="25">
        <v>96626.559999999998</v>
      </c>
      <c r="R24" s="25">
        <v>4604.87</v>
      </c>
      <c r="S24" s="24">
        <v>7.83</v>
      </c>
      <c r="T24" s="25">
        <v>10063.9</v>
      </c>
      <c r="U24" s="25">
        <f t="shared" si="1"/>
        <v>9601.3036695515657</v>
      </c>
      <c r="V24" s="25"/>
    </row>
    <row r="25" spans="1:24">
      <c r="A25">
        <v>1995</v>
      </c>
      <c r="B25" s="24">
        <v>-5.1779999999999999</v>
      </c>
      <c r="C25" s="50">
        <v>0.35799999999999998</v>
      </c>
      <c r="E25">
        <v>37.445999999999998</v>
      </c>
      <c r="F25" s="25">
        <v>37951</v>
      </c>
      <c r="G25" s="25">
        <v>3925</v>
      </c>
      <c r="H25" s="25">
        <f t="shared" si="0"/>
        <v>34026</v>
      </c>
      <c r="J25" s="24">
        <v>15.173999999999999</v>
      </c>
      <c r="K25" s="24">
        <v>17.564</v>
      </c>
      <c r="L25" s="24">
        <v>4.4080000000000004</v>
      </c>
      <c r="N25" s="24">
        <v>58.305</v>
      </c>
      <c r="P25" s="25">
        <v>91024.73</v>
      </c>
      <c r="R25" s="25">
        <v>4528.9799999999996</v>
      </c>
      <c r="S25" s="24">
        <v>7.27</v>
      </c>
      <c r="T25" s="25">
        <v>10026.200000000001</v>
      </c>
      <c r="U25" s="25">
        <f t="shared" si="1"/>
        <v>9078.686840477947</v>
      </c>
      <c r="V25" s="25"/>
    </row>
    <row r="27" spans="1:24" ht="165">
      <c r="A27" s="42" t="s">
        <v>297</v>
      </c>
      <c r="B27" s="43" t="s">
        <v>287</v>
      </c>
      <c r="C27" s="43" t="s">
        <v>276</v>
      </c>
      <c r="D27" s="44"/>
      <c r="E27" t="s">
        <v>1176</v>
      </c>
      <c r="F27" s="43" t="s">
        <v>283</v>
      </c>
      <c r="G27" s="43" t="s">
        <v>296</v>
      </c>
      <c r="H27" s="43"/>
      <c r="I27" s="43"/>
      <c r="J27" s="43" t="s">
        <v>279</v>
      </c>
      <c r="K27" s="43" t="s">
        <v>270</v>
      </c>
      <c r="L27" s="43" t="s">
        <v>275</v>
      </c>
      <c r="M27" s="44"/>
      <c r="N27" s="43" t="s">
        <v>284</v>
      </c>
      <c r="O27" s="44"/>
      <c r="P27" s="43" t="s">
        <v>293</v>
      </c>
      <c r="Q27" s="44"/>
      <c r="R27" s="43" t="s">
        <v>306</v>
      </c>
      <c r="S27" s="43" t="s">
        <v>311</v>
      </c>
      <c r="T27" s="43" t="s">
        <v>711</v>
      </c>
      <c r="U27" s="43"/>
      <c r="V27" s="43"/>
      <c r="W27" s="43" t="s">
        <v>716</v>
      </c>
      <c r="X27" s="44"/>
    </row>
    <row r="28" spans="1:24" ht="90">
      <c r="A28" s="45" t="s">
        <v>298</v>
      </c>
      <c r="B28" s="44" t="s">
        <v>286</v>
      </c>
      <c r="C28" s="44" t="s">
        <v>169</v>
      </c>
      <c r="D28" s="44"/>
      <c r="E28" t="s">
        <v>1175</v>
      </c>
      <c r="F28" s="44" t="s">
        <v>282</v>
      </c>
      <c r="G28" s="44" t="s">
        <v>295</v>
      </c>
      <c r="H28" s="44"/>
      <c r="I28" s="44"/>
      <c r="J28" s="44" t="s">
        <v>278</v>
      </c>
      <c r="K28" s="44" t="s">
        <v>271</v>
      </c>
      <c r="L28" s="44" t="s">
        <v>273</v>
      </c>
      <c r="M28" s="44"/>
      <c r="N28" s="44" t="s">
        <v>172</v>
      </c>
      <c r="O28" s="44"/>
      <c r="P28" s="44" t="s">
        <v>292</v>
      </c>
      <c r="Q28" s="44"/>
      <c r="R28" s="44" t="s">
        <v>305</v>
      </c>
      <c r="S28" s="44" t="s">
        <v>310</v>
      </c>
      <c r="T28" s="44" t="s">
        <v>710</v>
      </c>
      <c r="U28" s="44"/>
      <c r="V28" s="44"/>
      <c r="W28" s="44" t="s">
        <v>715</v>
      </c>
      <c r="X28" s="44"/>
    </row>
    <row r="29" spans="1:24" ht="409">
      <c r="A29" s="45" t="s">
        <v>299</v>
      </c>
      <c r="B29" s="44" t="s">
        <v>285</v>
      </c>
      <c r="C29" s="44" t="s">
        <v>168</v>
      </c>
      <c r="D29" s="44"/>
      <c r="E29" t="s">
        <v>1174</v>
      </c>
      <c r="F29" s="44" t="s">
        <v>281</v>
      </c>
      <c r="G29" s="44" t="s">
        <v>294</v>
      </c>
      <c r="H29" s="44"/>
      <c r="I29" s="44"/>
      <c r="J29" s="44" t="s">
        <v>277</v>
      </c>
      <c r="K29" s="44" t="s">
        <v>272</v>
      </c>
      <c r="L29" s="44" t="s">
        <v>274</v>
      </c>
      <c r="M29" s="44"/>
      <c r="N29" s="44" t="s">
        <v>171</v>
      </c>
      <c r="O29" s="44"/>
      <c r="P29" s="44" t="s">
        <v>291</v>
      </c>
      <c r="Q29" s="44"/>
      <c r="R29" s="44" t="s">
        <v>304</v>
      </c>
      <c r="S29" s="44" t="s">
        <v>309</v>
      </c>
      <c r="T29" s="44" t="s">
        <v>709</v>
      </c>
      <c r="U29" s="44"/>
      <c r="V29" s="44"/>
      <c r="W29" s="44" t="s">
        <v>714</v>
      </c>
      <c r="X29" s="44"/>
    </row>
    <row r="30" spans="1:24" ht="60">
      <c r="A30" s="45" t="s">
        <v>300</v>
      </c>
      <c r="B30" s="44" t="s">
        <v>166</v>
      </c>
      <c r="C30" s="44" t="s">
        <v>166</v>
      </c>
      <c r="D30" s="44"/>
      <c r="E30" t="s">
        <v>166</v>
      </c>
      <c r="F30" s="44" t="s">
        <v>166</v>
      </c>
      <c r="G30" s="44" t="s">
        <v>166</v>
      </c>
      <c r="H30" s="44"/>
      <c r="I30" s="44"/>
      <c r="J30" s="44" t="s">
        <v>166</v>
      </c>
      <c r="K30" s="44" t="s">
        <v>166</v>
      </c>
      <c r="L30" s="44" t="s">
        <v>166</v>
      </c>
      <c r="M30" s="44"/>
      <c r="N30" s="44" t="s">
        <v>170</v>
      </c>
      <c r="O30" s="44"/>
      <c r="P30" s="44" t="s">
        <v>166</v>
      </c>
      <c r="Q30" s="44"/>
      <c r="R30" s="44" t="s">
        <v>303</v>
      </c>
      <c r="S30" s="44" t="s">
        <v>303</v>
      </c>
      <c r="T30" s="44" t="s">
        <v>303</v>
      </c>
      <c r="U30" s="44"/>
      <c r="V30" s="44"/>
      <c r="W30" s="44" t="s">
        <v>170</v>
      </c>
      <c r="X30" s="44"/>
    </row>
  </sheetData>
  <hyperlinks>
    <hyperlink ref="C27" r:id="rId1"/>
    <hyperlink ref="N27" r:id="rId2"/>
    <hyperlink ref="F27" r:id="rId3"/>
    <hyperlink ref="J27" r:id="rId4"/>
    <hyperlink ref="L27" r:id="rId5"/>
    <hyperlink ref="K27" r:id="rId6"/>
    <hyperlink ref="B27" r:id="rId7"/>
    <hyperlink ref="P27" r:id="rId8"/>
    <hyperlink ref="G27" r:id="rId9"/>
    <hyperlink ref="R27" r:id="rId10"/>
    <hyperlink ref="S27" r:id="rId11"/>
    <hyperlink ref="T27" r:id="rId12"/>
    <hyperlink ref="W27" r:id="rId13"/>
  </hyperlinks>
  <pageMargins left="0.75" right="0.75" top="1" bottom="1" header="0.5" footer="0.5"/>
  <pageSetup orientation="portrait" horizontalDpi="4294967292" verticalDpi="4294967292"/>
  <legacyDrawing r:id="rId14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A1:H355"/>
  <sheetViews>
    <sheetView topLeftCell="A314" workbookViewId="0">
      <selection activeCell="H342" sqref="H342"/>
    </sheetView>
  </sheetViews>
  <sheetFormatPr baseColWidth="10" defaultRowHeight="15" x14ac:dyDescent="0"/>
  <cols>
    <col min="4" max="4" width="17.5" bestFit="1" customWidth="1"/>
    <col min="5" max="5" width="63.1640625" bestFit="1" customWidth="1"/>
  </cols>
  <sheetData>
    <row r="1" spans="1:8" ht="18">
      <c r="A1" s="7" t="s">
        <v>265</v>
      </c>
    </row>
    <row r="2" spans="1:8">
      <c r="A2" t="s">
        <v>181</v>
      </c>
    </row>
    <row r="3" spans="1:8">
      <c r="A3" s="8" t="s">
        <v>182</v>
      </c>
    </row>
    <row r="4" spans="1:8">
      <c r="A4" s="8"/>
    </row>
    <row r="5" spans="1:8">
      <c r="A5" t="s">
        <v>179</v>
      </c>
      <c r="B5" t="s">
        <v>178</v>
      </c>
      <c r="C5" t="s">
        <v>176</v>
      </c>
      <c r="D5" t="s">
        <v>177</v>
      </c>
      <c r="E5" t="s">
        <v>184</v>
      </c>
      <c r="F5" t="s">
        <v>185</v>
      </c>
      <c r="G5" t="s">
        <v>175</v>
      </c>
      <c r="H5" t="s">
        <v>174</v>
      </c>
    </row>
    <row r="6" spans="1:8" hidden="1">
      <c r="A6" t="s">
        <v>186</v>
      </c>
      <c r="B6" t="s">
        <v>83</v>
      </c>
      <c r="C6" t="s">
        <v>173</v>
      </c>
      <c r="D6" t="s">
        <v>187</v>
      </c>
      <c r="E6" t="s">
        <v>188</v>
      </c>
      <c r="F6" t="s">
        <v>189</v>
      </c>
      <c r="G6" s="10">
        <v>4741.3</v>
      </c>
      <c r="H6" t="s">
        <v>190</v>
      </c>
    </row>
    <row r="7" spans="1:8" hidden="1">
      <c r="A7" t="s">
        <v>186</v>
      </c>
      <c r="B7" t="s">
        <v>83</v>
      </c>
      <c r="C7" t="s">
        <v>173</v>
      </c>
      <c r="D7" t="s">
        <v>187</v>
      </c>
      <c r="E7" t="s">
        <v>191</v>
      </c>
      <c r="F7" t="s">
        <v>189</v>
      </c>
      <c r="G7" s="10">
        <v>3802.9</v>
      </c>
      <c r="H7" t="s">
        <v>190</v>
      </c>
    </row>
    <row r="8" spans="1:8" hidden="1">
      <c r="A8" t="s">
        <v>186</v>
      </c>
      <c r="B8" t="s">
        <v>83</v>
      </c>
      <c r="C8" t="s">
        <v>173</v>
      </c>
      <c r="D8" t="s">
        <v>187</v>
      </c>
      <c r="E8" t="s">
        <v>192</v>
      </c>
      <c r="F8" t="s">
        <v>189</v>
      </c>
      <c r="G8">
        <v>503.7</v>
      </c>
      <c r="H8" t="s">
        <v>190</v>
      </c>
    </row>
    <row r="9" spans="1:8" hidden="1">
      <c r="A9" t="s">
        <v>186</v>
      </c>
      <c r="B9" t="s">
        <v>83</v>
      </c>
      <c r="C9" t="s">
        <v>173</v>
      </c>
      <c r="D9" t="s">
        <v>187</v>
      </c>
      <c r="E9" t="s">
        <v>193</v>
      </c>
      <c r="F9" t="s">
        <v>189</v>
      </c>
      <c r="G9">
        <v>434.7</v>
      </c>
      <c r="H9" t="s">
        <v>190</v>
      </c>
    </row>
    <row r="10" spans="1:8" hidden="1">
      <c r="A10" t="s">
        <v>186</v>
      </c>
      <c r="B10" t="s">
        <v>83</v>
      </c>
      <c r="C10" t="s">
        <v>173</v>
      </c>
      <c r="D10" t="s">
        <v>187</v>
      </c>
      <c r="E10" t="s">
        <v>194</v>
      </c>
      <c r="F10" t="s">
        <v>189</v>
      </c>
      <c r="G10" t="s">
        <v>195</v>
      </c>
    </row>
    <row r="11" spans="1:8" hidden="1">
      <c r="A11" t="s">
        <v>196</v>
      </c>
      <c r="B11" t="s">
        <v>83</v>
      </c>
      <c r="C11" t="s">
        <v>173</v>
      </c>
      <c r="D11" t="s">
        <v>187</v>
      </c>
      <c r="E11" t="s">
        <v>188</v>
      </c>
      <c r="F11" t="s">
        <v>189</v>
      </c>
      <c r="G11" s="10">
        <v>4808.8999999999996</v>
      </c>
    </row>
    <row r="12" spans="1:8" hidden="1">
      <c r="A12" t="s">
        <v>196</v>
      </c>
      <c r="B12" t="s">
        <v>83</v>
      </c>
      <c r="C12" t="s">
        <v>173</v>
      </c>
      <c r="D12" t="s">
        <v>187</v>
      </c>
      <c r="E12" t="s">
        <v>191</v>
      </c>
      <c r="F12" t="s">
        <v>189</v>
      </c>
      <c r="G12" s="10">
        <v>3866.1</v>
      </c>
    </row>
    <row r="13" spans="1:8" hidden="1">
      <c r="A13" t="s">
        <v>196</v>
      </c>
      <c r="B13" t="s">
        <v>83</v>
      </c>
      <c r="C13" t="s">
        <v>173</v>
      </c>
      <c r="D13" t="s">
        <v>187</v>
      </c>
      <c r="E13" t="s">
        <v>192</v>
      </c>
      <c r="F13" t="s">
        <v>189</v>
      </c>
      <c r="G13">
        <v>514.79999999999995</v>
      </c>
    </row>
    <row r="14" spans="1:8" hidden="1">
      <c r="A14" t="s">
        <v>196</v>
      </c>
      <c r="B14" t="s">
        <v>83</v>
      </c>
      <c r="C14" t="s">
        <v>173</v>
      </c>
      <c r="D14" t="s">
        <v>187</v>
      </c>
      <c r="E14" t="s">
        <v>193</v>
      </c>
      <c r="F14" t="s">
        <v>189</v>
      </c>
      <c r="G14">
        <v>428</v>
      </c>
    </row>
    <row r="15" spans="1:8" hidden="1">
      <c r="A15" t="s">
        <v>196</v>
      </c>
      <c r="B15" t="s">
        <v>83</v>
      </c>
      <c r="C15" t="s">
        <v>173</v>
      </c>
      <c r="D15" t="s">
        <v>187</v>
      </c>
      <c r="E15" t="s">
        <v>194</v>
      </c>
      <c r="F15" t="s">
        <v>189</v>
      </c>
      <c r="G15" t="s">
        <v>195</v>
      </c>
    </row>
    <row r="16" spans="1:8" hidden="1">
      <c r="A16" t="s">
        <v>197</v>
      </c>
      <c r="B16" t="s">
        <v>83</v>
      </c>
      <c r="C16" t="s">
        <v>173</v>
      </c>
      <c r="D16" t="s">
        <v>187</v>
      </c>
      <c r="E16" t="s">
        <v>188</v>
      </c>
      <c r="F16" t="s">
        <v>189</v>
      </c>
      <c r="G16" s="10">
        <v>4789.8999999999996</v>
      </c>
    </row>
    <row r="17" spans="1:7" hidden="1">
      <c r="A17" t="s">
        <v>197</v>
      </c>
      <c r="B17" t="s">
        <v>83</v>
      </c>
      <c r="C17" t="s">
        <v>173</v>
      </c>
      <c r="D17" t="s">
        <v>187</v>
      </c>
      <c r="E17" t="s">
        <v>191</v>
      </c>
      <c r="F17" t="s">
        <v>189</v>
      </c>
      <c r="G17" s="10">
        <v>3849</v>
      </c>
    </row>
    <row r="18" spans="1:7" hidden="1">
      <c r="A18" t="s">
        <v>197</v>
      </c>
      <c r="B18" t="s">
        <v>83</v>
      </c>
      <c r="C18" t="s">
        <v>173</v>
      </c>
      <c r="D18" t="s">
        <v>187</v>
      </c>
      <c r="E18" t="s">
        <v>192</v>
      </c>
      <c r="F18" t="s">
        <v>189</v>
      </c>
      <c r="G18">
        <v>522.4</v>
      </c>
    </row>
    <row r="19" spans="1:7" hidden="1">
      <c r="A19" t="s">
        <v>197</v>
      </c>
      <c r="B19" t="s">
        <v>83</v>
      </c>
      <c r="C19" t="s">
        <v>173</v>
      </c>
      <c r="D19" t="s">
        <v>187</v>
      </c>
      <c r="E19" t="s">
        <v>193</v>
      </c>
      <c r="F19" t="s">
        <v>189</v>
      </c>
      <c r="G19">
        <v>418.5</v>
      </c>
    </row>
    <row r="20" spans="1:7" hidden="1">
      <c r="A20" t="s">
        <v>197</v>
      </c>
      <c r="B20" t="s">
        <v>83</v>
      </c>
      <c r="C20" t="s">
        <v>173</v>
      </c>
      <c r="D20" t="s">
        <v>187</v>
      </c>
      <c r="E20" t="s">
        <v>194</v>
      </c>
      <c r="F20" t="s">
        <v>189</v>
      </c>
      <c r="G20" t="s">
        <v>195</v>
      </c>
    </row>
    <row r="21" spans="1:7" hidden="1">
      <c r="A21" t="s">
        <v>198</v>
      </c>
      <c r="B21" t="s">
        <v>83</v>
      </c>
      <c r="C21" t="s">
        <v>173</v>
      </c>
      <c r="D21" t="s">
        <v>187</v>
      </c>
      <c r="E21" t="s">
        <v>188</v>
      </c>
      <c r="F21" t="s">
        <v>189</v>
      </c>
      <c r="G21" s="10">
        <v>4805.1000000000004</v>
      </c>
    </row>
    <row r="22" spans="1:7" hidden="1">
      <c r="A22" t="s">
        <v>198</v>
      </c>
      <c r="B22" t="s">
        <v>83</v>
      </c>
      <c r="C22" t="s">
        <v>173</v>
      </c>
      <c r="D22" t="s">
        <v>187</v>
      </c>
      <c r="E22" t="s">
        <v>191</v>
      </c>
      <c r="F22" t="s">
        <v>189</v>
      </c>
      <c r="G22" s="10">
        <v>3824.2</v>
      </c>
    </row>
    <row r="23" spans="1:7" hidden="1">
      <c r="A23" t="s">
        <v>198</v>
      </c>
      <c r="B23" t="s">
        <v>83</v>
      </c>
      <c r="C23" t="s">
        <v>173</v>
      </c>
      <c r="D23" t="s">
        <v>187</v>
      </c>
      <c r="E23" t="s">
        <v>192</v>
      </c>
      <c r="F23" t="s">
        <v>189</v>
      </c>
      <c r="G23">
        <v>541.79999999999995</v>
      </c>
    </row>
    <row r="24" spans="1:7" hidden="1">
      <c r="A24" t="s">
        <v>198</v>
      </c>
      <c r="B24" t="s">
        <v>83</v>
      </c>
      <c r="C24" t="s">
        <v>173</v>
      </c>
      <c r="D24" t="s">
        <v>187</v>
      </c>
      <c r="E24" t="s">
        <v>193</v>
      </c>
      <c r="F24" t="s">
        <v>189</v>
      </c>
      <c r="G24">
        <v>439.1</v>
      </c>
    </row>
    <row r="25" spans="1:7" hidden="1">
      <c r="A25" t="s">
        <v>198</v>
      </c>
      <c r="B25" t="s">
        <v>83</v>
      </c>
      <c r="C25" t="s">
        <v>173</v>
      </c>
      <c r="D25" t="s">
        <v>187</v>
      </c>
      <c r="E25" t="s">
        <v>194</v>
      </c>
      <c r="F25" t="s">
        <v>189</v>
      </c>
      <c r="G25" t="s">
        <v>195</v>
      </c>
    </row>
    <row r="26" spans="1:7" hidden="1">
      <c r="A26" t="s">
        <v>199</v>
      </c>
      <c r="B26" t="s">
        <v>83</v>
      </c>
      <c r="C26" t="s">
        <v>173</v>
      </c>
      <c r="D26" t="s">
        <v>187</v>
      </c>
      <c r="E26" t="s">
        <v>188</v>
      </c>
      <c r="F26" t="s">
        <v>189</v>
      </c>
      <c r="G26" s="10">
        <v>4811.7</v>
      </c>
    </row>
    <row r="27" spans="1:7" hidden="1">
      <c r="A27" t="s">
        <v>199</v>
      </c>
      <c r="B27" t="s">
        <v>83</v>
      </c>
      <c r="C27" t="s">
        <v>173</v>
      </c>
      <c r="D27" t="s">
        <v>187</v>
      </c>
      <c r="E27" t="s">
        <v>191</v>
      </c>
      <c r="F27" t="s">
        <v>189</v>
      </c>
      <c r="G27" s="10">
        <v>3818.8</v>
      </c>
    </row>
    <row r="28" spans="1:7" hidden="1">
      <c r="A28" t="s">
        <v>199</v>
      </c>
      <c r="B28" t="s">
        <v>83</v>
      </c>
      <c r="C28" t="s">
        <v>173</v>
      </c>
      <c r="D28" t="s">
        <v>187</v>
      </c>
      <c r="E28" t="s">
        <v>192</v>
      </c>
      <c r="F28" t="s">
        <v>189</v>
      </c>
      <c r="G28">
        <v>550.9</v>
      </c>
    </row>
    <row r="29" spans="1:7" hidden="1">
      <c r="A29" t="s">
        <v>199</v>
      </c>
      <c r="B29" t="s">
        <v>83</v>
      </c>
      <c r="C29" t="s">
        <v>173</v>
      </c>
      <c r="D29" t="s">
        <v>187</v>
      </c>
      <c r="E29" t="s">
        <v>193</v>
      </c>
      <c r="F29" t="s">
        <v>189</v>
      </c>
      <c r="G29">
        <v>442</v>
      </c>
    </row>
    <row r="30" spans="1:7" hidden="1">
      <c r="A30" t="s">
        <v>199</v>
      </c>
      <c r="B30" t="s">
        <v>83</v>
      </c>
      <c r="C30" t="s">
        <v>173</v>
      </c>
      <c r="D30" t="s">
        <v>187</v>
      </c>
      <c r="E30" t="s">
        <v>194</v>
      </c>
      <c r="F30" t="s">
        <v>189</v>
      </c>
      <c r="G30" t="s">
        <v>195</v>
      </c>
    </row>
    <row r="31" spans="1:7" hidden="1">
      <c r="A31" t="s">
        <v>200</v>
      </c>
      <c r="B31" t="s">
        <v>83</v>
      </c>
      <c r="C31" t="s">
        <v>173</v>
      </c>
      <c r="D31" t="s">
        <v>187</v>
      </c>
      <c r="E31" t="s">
        <v>188</v>
      </c>
      <c r="F31" t="s">
        <v>189</v>
      </c>
      <c r="G31" s="10">
        <v>4838.8</v>
      </c>
    </row>
    <row r="32" spans="1:7" hidden="1">
      <c r="A32" t="s">
        <v>200</v>
      </c>
      <c r="B32" t="s">
        <v>83</v>
      </c>
      <c r="C32" t="s">
        <v>173</v>
      </c>
      <c r="D32" t="s">
        <v>187</v>
      </c>
      <c r="E32" t="s">
        <v>191</v>
      </c>
      <c r="F32" t="s">
        <v>189</v>
      </c>
      <c r="G32" s="10">
        <v>3804.1</v>
      </c>
    </row>
    <row r="33" spans="1:7" hidden="1">
      <c r="A33" t="s">
        <v>200</v>
      </c>
      <c r="B33" t="s">
        <v>83</v>
      </c>
      <c r="C33" t="s">
        <v>173</v>
      </c>
      <c r="D33" t="s">
        <v>187</v>
      </c>
      <c r="E33" t="s">
        <v>192</v>
      </c>
      <c r="F33" t="s">
        <v>189</v>
      </c>
      <c r="G33">
        <v>568.9</v>
      </c>
    </row>
    <row r="34" spans="1:7" hidden="1">
      <c r="A34" t="s">
        <v>200</v>
      </c>
      <c r="B34" t="s">
        <v>83</v>
      </c>
      <c r="C34" t="s">
        <v>173</v>
      </c>
      <c r="D34" t="s">
        <v>187</v>
      </c>
      <c r="E34" t="s">
        <v>193</v>
      </c>
      <c r="F34" t="s">
        <v>189</v>
      </c>
      <c r="G34">
        <v>465.7</v>
      </c>
    </row>
    <row r="35" spans="1:7" hidden="1">
      <c r="A35" t="s">
        <v>200</v>
      </c>
      <c r="B35" t="s">
        <v>83</v>
      </c>
      <c r="C35" t="s">
        <v>173</v>
      </c>
      <c r="D35" t="s">
        <v>187</v>
      </c>
      <c r="E35" t="s">
        <v>194</v>
      </c>
      <c r="F35" t="s">
        <v>189</v>
      </c>
      <c r="G35" t="s">
        <v>195</v>
      </c>
    </row>
    <row r="36" spans="1:7" hidden="1">
      <c r="A36" t="s">
        <v>201</v>
      </c>
      <c r="B36" t="s">
        <v>83</v>
      </c>
      <c r="C36" t="s">
        <v>173</v>
      </c>
      <c r="D36" t="s">
        <v>187</v>
      </c>
      <c r="E36" t="s">
        <v>188</v>
      </c>
      <c r="F36" t="s">
        <v>189</v>
      </c>
      <c r="G36" s="10">
        <v>4860.3999999999996</v>
      </c>
    </row>
    <row r="37" spans="1:7" hidden="1">
      <c r="A37" t="s">
        <v>201</v>
      </c>
      <c r="B37" t="s">
        <v>83</v>
      </c>
      <c r="C37" t="s">
        <v>173</v>
      </c>
      <c r="D37" t="s">
        <v>187</v>
      </c>
      <c r="E37" t="s">
        <v>191</v>
      </c>
      <c r="F37" t="s">
        <v>189</v>
      </c>
      <c r="G37" s="10">
        <v>3850.2</v>
      </c>
    </row>
    <row r="38" spans="1:7" hidden="1">
      <c r="A38" t="s">
        <v>201</v>
      </c>
      <c r="B38" t="s">
        <v>83</v>
      </c>
      <c r="C38" t="s">
        <v>173</v>
      </c>
      <c r="D38" t="s">
        <v>187</v>
      </c>
      <c r="E38" t="s">
        <v>192</v>
      </c>
      <c r="F38" t="s">
        <v>189</v>
      </c>
      <c r="G38">
        <v>561.79999999999995</v>
      </c>
    </row>
    <row r="39" spans="1:7" hidden="1">
      <c r="A39" t="s">
        <v>201</v>
      </c>
      <c r="B39" t="s">
        <v>83</v>
      </c>
      <c r="C39" t="s">
        <v>173</v>
      </c>
      <c r="D39" t="s">
        <v>187</v>
      </c>
      <c r="E39" t="s">
        <v>193</v>
      </c>
      <c r="F39" t="s">
        <v>189</v>
      </c>
      <c r="G39">
        <v>448.4</v>
      </c>
    </row>
    <row r="40" spans="1:7" hidden="1">
      <c r="A40" t="s">
        <v>201</v>
      </c>
      <c r="B40" t="s">
        <v>83</v>
      </c>
      <c r="C40" t="s">
        <v>173</v>
      </c>
      <c r="D40" t="s">
        <v>187</v>
      </c>
      <c r="E40" t="s">
        <v>194</v>
      </c>
      <c r="F40" t="s">
        <v>189</v>
      </c>
      <c r="G40" t="s">
        <v>195</v>
      </c>
    </row>
    <row r="41" spans="1:7" hidden="1">
      <c r="A41" t="s">
        <v>202</v>
      </c>
      <c r="B41" t="s">
        <v>83</v>
      </c>
      <c r="C41" t="s">
        <v>173</v>
      </c>
      <c r="D41" t="s">
        <v>187</v>
      </c>
      <c r="E41" t="s">
        <v>188</v>
      </c>
      <c r="F41" t="s">
        <v>189</v>
      </c>
      <c r="G41" s="10">
        <v>4862.3</v>
      </c>
    </row>
    <row r="42" spans="1:7" hidden="1">
      <c r="A42" t="s">
        <v>202</v>
      </c>
      <c r="B42" t="s">
        <v>83</v>
      </c>
      <c r="C42" t="s">
        <v>173</v>
      </c>
      <c r="D42" t="s">
        <v>187</v>
      </c>
      <c r="E42" t="s">
        <v>191</v>
      </c>
      <c r="F42" t="s">
        <v>189</v>
      </c>
      <c r="G42" s="10">
        <v>3811.7</v>
      </c>
    </row>
    <row r="43" spans="1:7" hidden="1">
      <c r="A43" t="s">
        <v>202</v>
      </c>
      <c r="B43" t="s">
        <v>83</v>
      </c>
      <c r="C43" t="s">
        <v>173</v>
      </c>
      <c r="D43" t="s">
        <v>187</v>
      </c>
      <c r="E43" t="s">
        <v>192</v>
      </c>
      <c r="F43" t="s">
        <v>189</v>
      </c>
      <c r="G43">
        <v>585.70000000000005</v>
      </c>
    </row>
    <row r="44" spans="1:7" hidden="1">
      <c r="A44" t="s">
        <v>202</v>
      </c>
      <c r="B44" t="s">
        <v>83</v>
      </c>
      <c r="C44" t="s">
        <v>173</v>
      </c>
      <c r="D44" t="s">
        <v>187</v>
      </c>
      <c r="E44" t="s">
        <v>193</v>
      </c>
      <c r="F44" t="s">
        <v>189</v>
      </c>
      <c r="G44">
        <v>464.9</v>
      </c>
    </row>
    <row r="45" spans="1:7" hidden="1">
      <c r="A45" t="s">
        <v>202</v>
      </c>
      <c r="B45" t="s">
        <v>83</v>
      </c>
      <c r="C45" t="s">
        <v>173</v>
      </c>
      <c r="D45" t="s">
        <v>187</v>
      </c>
      <c r="E45" t="s">
        <v>194</v>
      </c>
      <c r="F45" t="s">
        <v>189</v>
      </c>
      <c r="G45" t="s">
        <v>195</v>
      </c>
    </row>
    <row r="46" spans="1:7" hidden="1">
      <c r="A46" t="s">
        <v>203</v>
      </c>
      <c r="B46" t="s">
        <v>83</v>
      </c>
      <c r="C46" t="s">
        <v>173</v>
      </c>
      <c r="D46" t="s">
        <v>187</v>
      </c>
      <c r="E46" t="s">
        <v>188</v>
      </c>
      <c r="F46" t="s">
        <v>189</v>
      </c>
      <c r="G46" s="10">
        <v>4900</v>
      </c>
    </row>
    <row r="47" spans="1:7" hidden="1">
      <c r="A47" t="s">
        <v>203</v>
      </c>
      <c r="B47" t="s">
        <v>83</v>
      </c>
      <c r="C47" t="s">
        <v>173</v>
      </c>
      <c r="D47" t="s">
        <v>187</v>
      </c>
      <c r="E47" t="s">
        <v>191</v>
      </c>
      <c r="F47" t="s">
        <v>189</v>
      </c>
      <c r="G47" s="10">
        <v>3831.8</v>
      </c>
    </row>
    <row r="48" spans="1:7" hidden="1">
      <c r="A48" t="s">
        <v>203</v>
      </c>
      <c r="B48" t="s">
        <v>83</v>
      </c>
      <c r="C48" t="s">
        <v>173</v>
      </c>
      <c r="D48" t="s">
        <v>187</v>
      </c>
      <c r="E48" t="s">
        <v>192</v>
      </c>
      <c r="F48" t="s">
        <v>189</v>
      </c>
      <c r="G48">
        <v>597.29999999999995</v>
      </c>
    </row>
    <row r="49" spans="1:7" hidden="1">
      <c r="A49" t="s">
        <v>203</v>
      </c>
      <c r="B49" t="s">
        <v>83</v>
      </c>
      <c r="C49" t="s">
        <v>173</v>
      </c>
      <c r="D49" t="s">
        <v>187</v>
      </c>
      <c r="E49" t="s">
        <v>193</v>
      </c>
      <c r="F49" t="s">
        <v>189</v>
      </c>
      <c r="G49">
        <v>470.9</v>
      </c>
    </row>
    <row r="50" spans="1:7" hidden="1">
      <c r="A50" t="s">
        <v>203</v>
      </c>
      <c r="B50" t="s">
        <v>83</v>
      </c>
      <c r="C50" t="s">
        <v>173</v>
      </c>
      <c r="D50" t="s">
        <v>187</v>
      </c>
      <c r="E50" t="s">
        <v>194</v>
      </c>
      <c r="F50" t="s">
        <v>189</v>
      </c>
      <c r="G50" t="s">
        <v>195</v>
      </c>
    </row>
    <row r="51" spans="1:7" hidden="1">
      <c r="A51" t="s">
        <v>204</v>
      </c>
      <c r="B51" t="s">
        <v>83</v>
      </c>
      <c r="C51" t="s">
        <v>173</v>
      </c>
      <c r="D51" t="s">
        <v>187</v>
      </c>
      <c r="E51" t="s">
        <v>188</v>
      </c>
      <c r="F51" t="s">
        <v>189</v>
      </c>
      <c r="G51" s="10">
        <v>4929.8999999999996</v>
      </c>
    </row>
    <row r="52" spans="1:7" hidden="1">
      <c r="A52" t="s">
        <v>204</v>
      </c>
      <c r="B52" t="s">
        <v>83</v>
      </c>
      <c r="C52" t="s">
        <v>173</v>
      </c>
      <c r="D52" t="s">
        <v>187</v>
      </c>
      <c r="E52" t="s">
        <v>191</v>
      </c>
      <c r="F52" t="s">
        <v>189</v>
      </c>
      <c r="G52" s="10">
        <v>3855.2</v>
      </c>
    </row>
    <row r="53" spans="1:7" hidden="1">
      <c r="A53" t="s">
        <v>204</v>
      </c>
      <c r="B53" t="s">
        <v>83</v>
      </c>
      <c r="C53" t="s">
        <v>173</v>
      </c>
      <c r="D53" t="s">
        <v>187</v>
      </c>
      <c r="E53" t="s">
        <v>192</v>
      </c>
      <c r="F53" t="s">
        <v>189</v>
      </c>
      <c r="G53">
        <v>599.5</v>
      </c>
    </row>
    <row r="54" spans="1:7" hidden="1">
      <c r="A54" t="s">
        <v>204</v>
      </c>
      <c r="B54" t="s">
        <v>83</v>
      </c>
      <c r="C54" t="s">
        <v>173</v>
      </c>
      <c r="D54" t="s">
        <v>187</v>
      </c>
      <c r="E54" t="s">
        <v>193</v>
      </c>
      <c r="F54" t="s">
        <v>189</v>
      </c>
      <c r="G54">
        <v>475.2</v>
      </c>
    </row>
    <row r="55" spans="1:7" hidden="1">
      <c r="A55" t="s">
        <v>204</v>
      </c>
      <c r="B55" t="s">
        <v>83</v>
      </c>
      <c r="C55" t="s">
        <v>173</v>
      </c>
      <c r="D55" t="s">
        <v>187</v>
      </c>
      <c r="E55" t="s">
        <v>194</v>
      </c>
      <c r="F55" t="s">
        <v>189</v>
      </c>
      <c r="G55" t="s">
        <v>195</v>
      </c>
    </row>
    <row r="56" spans="1:7" hidden="1">
      <c r="A56" t="s">
        <v>205</v>
      </c>
      <c r="B56" t="s">
        <v>83</v>
      </c>
      <c r="C56" t="s">
        <v>173</v>
      </c>
      <c r="D56" t="s">
        <v>187</v>
      </c>
      <c r="E56" t="s">
        <v>188</v>
      </c>
      <c r="F56" t="s">
        <v>189</v>
      </c>
      <c r="G56" s="10">
        <v>4971</v>
      </c>
    </row>
    <row r="57" spans="1:7" hidden="1">
      <c r="A57" t="s">
        <v>205</v>
      </c>
      <c r="B57" t="s">
        <v>83</v>
      </c>
      <c r="C57" t="s">
        <v>173</v>
      </c>
      <c r="D57" t="s">
        <v>187</v>
      </c>
      <c r="E57" t="s">
        <v>191</v>
      </c>
      <c r="F57" t="s">
        <v>189</v>
      </c>
      <c r="G57" s="10">
        <v>3919.6</v>
      </c>
    </row>
    <row r="58" spans="1:7" hidden="1">
      <c r="A58" t="s">
        <v>205</v>
      </c>
      <c r="B58" t="s">
        <v>83</v>
      </c>
      <c r="C58" t="s">
        <v>173</v>
      </c>
      <c r="D58" t="s">
        <v>187</v>
      </c>
      <c r="E58" t="s">
        <v>192</v>
      </c>
      <c r="F58" t="s">
        <v>189</v>
      </c>
      <c r="G58">
        <v>596.79999999999995</v>
      </c>
    </row>
    <row r="59" spans="1:7" hidden="1">
      <c r="A59" t="s">
        <v>205</v>
      </c>
      <c r="B59" t="s">
        <v>83</v>
      </c>
      <c r="C59" t="s">
        <v>173</v>
      </c>
      <c r="D59" t="s">
        <v>187</v>
      </c>
      <c r="E59" t="s">
        <v>193</v>
      </c>
      <c r="F59" t="s">
        <v>189</v>
      </c>
      <c r="G59">
        <v>454.6</v>
      </c>
    </row>
    <row r="60" spans="1:7" hidden="1">
      <c r="A60" t="s">
        <v>205</v>
      </c>
      <c r="B60" t="s">
        <v>83</v>
      </c>
      <c r="C60" t="s">
        <v>173</v>
      </c>
      <c r="D60" t="s">
        <v>187</v>
      </c>
      <c r="E60" t="s">
        <v>194</v>
      </c>
      <c r="F60" t="s">
        <v>189</v>
      </c>
      <c r="G60" t="s">
        <v>195</v>
      </c>
    </row>
    <row r="61" spans="1:7" hidden="1">
      <c r="A61" t="s">
        <v>206</v>
      </c>
      <c r="B61" t="s">
        <v>83</v>
      </c>
      <c r="C61" t="s">
        <v>173</v>
      </c>
      <c r="D61" t="s">
        <v>187</v>
      </c>
      <c r="E61" t="s">
        <v>188</v>
      </c>
      <c r="F61" t="s">
        <v>189</v>
      </c>
      <c r="G61" s="10">
        <v>4986.8</v>
      </c>
    </row>
    <row r="62" spans="1:7" hidden="1">
      <c r="A62" t="s">
        <v>206</v>
      </c>
      <c r="B62" t="s">
        <v>83</v>
      </c>
      <c r="C62" t="s">
        <v>173</v>
      </c>
      <c r="D62" t="s">
        <v>187</v>
      </c>
      <c r="E62" t="s">
        <v>191</v>
      </c>
      <c r="F62" t="s">
        <v>189</v>
      </c>
      <c r="G62" s="10">
        <v>3912.1</v>
      </c>
    </row>
    <row r="63" spans="1:7" hidden="1">
      <c r="A63" t="s">
        <v>206</v>
      </c>
      <c r="B63" t="s">
        <v>83</v>
      </c>
      <c r="C63" t="s">
        <v>173</v>
      </c>
      <c r="D63" t="s">
        <v>187</v>
      </c>
      <c r="E63" t="s">
        <v>192</v>
      </c>
      <c r="F63" t="s">
        <v>189</v>
      </c>
      <c r="G63">
        <v>599</v>
      </c>
    </row>
    <row r="64" spans="1:7" hidden="1">
      <c r="A64" t="s">
        <v>206</v>
      </c>
      <c r="B64" t="s">
        <v>83</v>
      </c>
      <c r="C64" t="s">
        <v>173</v>
      </c>
      <c r="D64" t="s">
        <v>187</v>
      </c>
      <c r="E64" t="s">
        <v>193</v>
      </c>
      <c r="F64" t="s">
        <v>189</v>
      </c>
      <c r="G64">
        <v>475.8</v>
      </c>
    </row>
    <row r="65" spans="1:7" hidden="1">
      <c r="A65" t="s">
        <v>206</v>
      </c>
      <c r="B65" t="s">
        <v>83</v>
      </c>
      <c r="C65" t="s">
        <v>173</v>
      </c>
      <c r="D65" t="s">
        <v>187</v>
      </c>
      <c r="E65" t="s">
        <v>194</v>
      </c>
      <c r="F65" t="s">
        <v>189</v>
      </c>
      <c r="G65" t="s">
        <v>195</v>
      </c>
    </row>
    <row r="66" spans="1:7" hidden="1">
      <c r="A66" t="s">
        <v>207</v>
      </c>
      <c r="B66" t="s">
        <v>83</v>
      </c>
      <c r="C66" t="s">
        <v>173</v>
      </c>
      <c r="D66" t="s">
        <v>187</v>
      </c>
      <c r="E66" t="s">
        <v>188</v>
      </c>
      <c r="F66" t="s">
        <v>189</v>
      </c>
      <c r="G66" s="10">
        <v>5008.2</v>
      </c>
    </row>
    <row r="67" spans="1:7" hidden="1">
      <c r="A67" t="s">
        <v>207</v>
      </c>
      <c r="B67" t="s">
        <v>83</v>
      </c>
      <c r="C67" t="s">
        <v>173</v>
      </c>
      <c r="D67" t="s">
        <v>187</v>
      </c>
      <c r="E67" t="s">
        <v>191</v>
      </c>
      <c r="F67" t="s">
        <v>189</v>
      </c>
      <c r="G67" s="10">
        <v>3899.1</v>
      </c>
    </row>
    <row r="68" spans="1:7" hidden="1">
      <c r="A68" t="s">
        <v>207</v>
      </c>
      <c r="B68" t="s">
        <v>83</v>
      </c>
      <c r="C68" t="s">
        <v>173</v>
      </c>
      <c r="D68" t="s">
        <v>187</v>
      </c>
      <c r="E68" t="s">
        <v>192</v>
      </c>
      <c r="F68" t="s">
        <v>189</v>
      </c>
      <c r="G68">
        <v>617</v>
      </c>
    </row>
    <row r="69" spans="1:7" hidden="1">
      <c r="A69" t="s">
        <v>207</v>
      </c>
      <c r="B69" t="s">
        <v>83</v>
      </c>
      <c r="C69" t="s">
        <v>173</v>
      </c>
      <c r="D69" t="s">
        <v>187</v>
      </c>
      <c r="E69" t="s">
        <v>193</v>
      </c>
      <c r="F69" t="s">
        <v>189</v>
      </c>
      <c r="G69">
        <v>492.1</v>
      </c>
    </row>
    <row r="70" spans="1:7" hidden="1">
      <c r="A70" t="s">
        <v>207</v>
      </c>
      <c r="B70" t="s">
        <v>83</v>
      </c>
      <c r="C70" t="s">
        <v>173</v>
      </c>
      <c r="D70" t="s">
        <v>187</v>
      </c>
      <c r="E70" t="s">
        <v>194</v>
      </c>
      <c r="F70" t="s">
        <v>189</v>
      </c>
      <c r="G70" t="s">
        <v>195</v>
      </c>
    </row>
    <row r="71" spans="1:7" hidden="1">
      <c r="A71" t="s">
        <v>208</v>
      </c>
      <c r="B71" t="s">
        <v>83</v>
      </c>
      <c r="C71" t="s">
        <v>173</v>
      </c>
      <c r="D71" t="s">
        <v>187</v>
      </c>
      <c r="E71" t="s">
        <v>188</v>
      </c>
      <c r="F71" t="s">
        <v>189</v>
      </c>
      <c r="G71" s="10">
        <v>5023.1000000000004</v>
      </c>
    </row>
    <row r="72" spans="1:7" hidden="1">
      <c r="A72" t="s">
        <v>208</v>
      </c>
      <c r="B72" t="s">
        <v>83</v>
      </c>
      <c r="C72" t="s">
        <v>173</v>
      </c>
      <c r="D72" t="s">
        <v>187</v>
      </c>
      <c r="E72" t="s">
        <v>191</v>
      </c>
      <c r="F72" t="s">
        <v>189</v>
      </c>
      <c r="G72" s="10">
        <v>3909.2</v>
      </c>
    </row>
    <row r="73" spans="1:7" hidden="1">
      <c r="A73" t="s">
        <v>208</v>
      </c>
      <c r="B73" t="s">
        <v>83</v>
      </c>
      <c r="C73" t="s">
        <v>173</v>
      </c>
      <c r="D73" t="s">
        <v>187</v>
      </c>
      <c r="E73" t="s">
        <v>192</v>
      </c>
      <c r="F73" t="s">
        <v>189</v>
      </c>
      <c r="G73">
        <v>618.79999999999995</v>
      </c>
    </row>
    <row r="74" spans="1:7" hidden="1">
      <c r="A74" t="s">
        <v>208</v>
      </c>
      <c r="B74" t="s">
        <v>83</v>
      </c>
      <c r="C74" t="s">
        <v>173</v>
      </c>
      <c r="D74" t="s">
        <v>187</v>
      </c>
      <c r="E74" t="s">
        <v>193</v>
      </c>
      <c r="F74" t="s">
        <v>189</v>
      </c>
      <c r="G74">
        <v>495.1</v>
      </c>
    </row>
    <row r="75" spans="1:7" hidden="1">
      <c r="A75" t="s">
        <v>208</v>
      </c>
      <c r="B75" t="s">
        <v>83</v>
      </c>
      <c r="C75" t="s">
        <v>173</v>
      </c>
      <c r="D75" t="s">
        <v>187</v>
      </c>
      <c r="E75" t="s">
        <v>194</v>
      </c>
      <c r="F75" t="s">
        <v>189</v>
      </c>
      <c r="G75" t="s">
        <v>195</v>
      </c>
    </row>
    <row r="76" spans="1:7" hidden="1">
      <c r="A76" t="s">
        <v>209</v>
      </c>
      <c r="B76" t="s">
        <v>83</v>
      </c>
      <c r="C76" t="s">
        <v>173</v>
      </c>
      <c r="D76" t="s">
        <v>187</v>
      </c>
      <c r="E76" t="s">
        <v>188</v>
      </c>
      <c r="F76" t="s">
        <v>189</v>
      </c>
      <c r="G76" s="10">
        <v>5044.6000000000004</v>
      </c>
    </row>
    <row r="77" spans="1:7" hidden="1">
      <c r="A77" t="s">
        <v>209</v>
      </c>
      <c r="B77" t="s">
        <v>83</v>
      </c>
      <c r="C77" t="s">
        <v>173</v>
      </c>
      <c r="D77" t="s">
        <v>187</v>
      </c>
      <c r="E77" t="s">
        <v>191</v>
      </c>
      <c r="F77" t="s">
        <v>189</v>
      </c>
      <c r="G77" s="10">
        <v>3915.7</v>
      </c>
    </row>
    <row r="78" spans="1:7" hidden="1">
      <c r="A78" t="s">
        <v>209</v>
      </c>
      <c r="B78" t="s">
        <v>83</v>
      </c>
      <c r="C78" t="s">
        <v>173</v>
      </c>
      <c r="D78" t="s">
        <v>187</v>
      </c>
      <c r="E78" t="s">
        <v>192</v>
      </c>
      <c r="F78" t="s">
        <v>189</v>
      </c>
      <c r="G78">
        <v>635.70000000000005</v>
      </c>
    </row>
    <row r="79" spans="1:7" hidden="1">
      <c r="A79" t="s">
        <v>209</v>
      </c>
      <c r="B79" t="s">
        <v>83</v>
      </c>
      <c r="C79" t="s">
        <v>173</v>
      </c>
      <c r="D79" t="s">
        <v>187</v>
      </c>
      <c r="E79" t="s">
        <v>193</v>
      </c>
      <c r="F79" t="s">
        <v>189</v>
      </c>
      <c r="G79">
        <v>493.2</v>
      </c>
    </row>
    <row r="80" spans="1:7" hidden="1">
      <c r="A80" t="s">
        <v>209</v>
      </c>
      <c r="B80" t="s">
        <v>83</v>
      </c>
      <c r="C80" t="s">
        <v>173</v>
      </c>
      <c r="D80" t="s">
        <v>187</v>
      </c>
      <c r="E80" t="s">
        <v>194</v>
      </c>
      <c r="F80" t="s">
        <v>189</v>
      </c>
      <c r="G80" t="s">
        <v>195</v>
      </c>
    </row>
    <row r="81" spans="1:8" hidden="1">
      <c r="A81" t="s">
        <v>210</v>
      </c>
      <c r="B81" t="s">
        <v>83</v>
      </c>
      <c r="C81" t="s">
        <v>173</v>
      </c>
      <c r="D81" t="s">
        <v>187</v>
      </c>
      <c r="E81" t="s">
        <v>188</v>
      </c>
      <c r="F81" t="s">
        <v>189</v>
      </c>
      <c r="G81" s="10">
        <v>5058.8</v>
      </c>
    </row>
    <row r="82" spans="1:8" hidden="1">
      <c r="A82" t="s">
        <v>210</v>
      </c>
      <c r="B82" t="s">
        <v>83</v>
      </c>
      <c r="C82" t="s">
        <v>173</v>
      </c>
      <c r="D82" t="s">
        <v>187</v>
      </c>
      <c r="E82" t="s">
        <v>191</v>
      </c>
      <c r="F82" t="s">
        <v>189</v>
      </c>
      <c r="G82" s="10">
        <v>3911</v>
      </c>
    </row>
    <row r="83" spans="1:8" hidden="1">
      <c r="A83" t="s">
        <v>210</v>
      </c>
      <c r="B83" t="s">
        <v>83</v>
      </c>
      <c r="C83" t="s">
        <v>173</v>
      </c>
      <c r="D83" t="s">
        <v>187</v>
      </c>
      <c r="E83" t="s">
        <v>192</v>
      </c>
      <c r="F83" t="s">
        <v>189</v>
      </c>
      <c r="G83">
        <v>641.6</v>
      </c>
    </row>
    <row r="84" spans="1:8" hidden="1">
      <c r="A84" t="s">
        <v>210</v>
      </c>
      <c r="B84" t="s">
        <v>83</v>
      </c>
      <c r="C84" t="s">
        <v>173</v>
      </c>
      <c r="D84" t="s">
        <v>187</v>
      </c>
      <c r="E84" t="s">
        <v>193</v>
      </c>
      <c r="F84" t="s">
        <v>189</v>
      </c>
      <c r="G84">
        <v>506.3</v>
      </c>
    </row>
    <row r="85" spans="1:8" hidden="1">
      <c r="A85" t="s">
        <v>210</v>
      </c>
      <c r="B85" t="s">
        <v>83</v>
      </c>
      <c r="C85" t="s">
        <v>173</v>
      </c>
      <c r="D85" t="s">
        <v>187</v>
      </c>
      <c r="E85" t="s">
        <v>194</v>
      </c>
      <c r="F85" t="s">
        <v>189</v>
      </c>
      <c r="G85" t="s">
        <v>195</v>
      </c>
    </row>
    <row r="86" spans="1:8" hidden="1">
      <c r="A86" t="s">
        <v>211</v>
      </c>
      <c r="B86" t="s">
        <v>83</v>
      </c>
      <c r="C86" t="s">
        <v>173</v>
      </c>
      <c r="D86" t="s">
        <v>187</v>
      </c>
      <c r="E86" t="s">
        <v>188</v>
      </c>
      <c r="F86" t="s">
        <v>189</v>
      </c>
      <c r="G86" s="10">
        <v>5064.8</v>
      </c>
      <c r="H86" t="s">
        <v>190</v>
      </c>
    </row>
    <row r="87" spans="1:8" hidden="1">
      <c r="A87" t="s">
        <v>211</v>
      </c>
      <c r="B87" t="s">
        <v>83</v>
      </c>
      <c r="C87" t="s">
        <v>173</v>
      </c>
      <c r="D87" t="s">
        <v>187</v>
      </c>
      <c r="E87" t="s">
        <v>191</v>
      </c>
      <c r="F87" t="s">
        <v>189</v>
      </c>
      <c r="G87" s="10">
        <v>3914.6</v>
      </c>
      <c r="H87" t="s">
        <v>190</v>
      </c>
    </row>
    <row r="88" spans="1:8" hidden="1">
      <c r="A88" t="s">
        <v>211</v>
      </c>
      <c r="B88" t="s">
        <v>83</v>
      </c>
      <c r="C88" t="s">
        <v>173</v>
      </c>
      <c r="D88" t="s">
        <v>187</v>
      </c>
      <c r="E88" t="s">
        <v>192</v>
      </c>
      <c r="F88" t="s">
        <v>189</v>
      </c>
      <c r="G88">
        <v>642.70000000000005</v>
      </c>
      <c r="H88" t="s">
        <v>190</v>
      </c>
    </row>
    <row r="89" spans="1:8" hidden="1">
      <c r="A89" t="s">
        <v>211</v>
      </c>
      <c r="B89" t="s">
        <v>83</v>
      </c>
      <c r="C89" t="s">
        <v>173</v>
      </c>
      <c r="D89" t="s">
        <v>187</v>
      </c>
      <c r="E89" t="s">
        <v>193</v>
      </c>
      <c r="F89" t="s">
        <v>189</v>
      </c>
      <c r="G89">
        <v>507.6</v>
      </c>
      <c r="H89" t="s">
        <v>190</v>
      </c>
    </row>
    <row r="90" spans="1:8" hidden="1">
      <c r="A90" t="s">
        <v>211</v>
      </c>
      <c r="B90" t="s">
        <v>83</v>
      </c>
      <c r="C90" t="s">
        <v>173</v>
      </c>
      <c r="D90" t="s">
        <v>187</v>
      </c>
      <c r="E90" t="s">
        <v>194</v>
      </c>
      <c r="F90" t="s">
        <v>189</v>
      </c>
      <c r="G90" t="s">
        <v>195</v>
      </c>
    </row>
    <row r="91" spans="1:8" hidden="1">
      <c r="A91" t="s">
        <v>212</v>
      </c>
      <c r="B91" t="s">
        <v>83</v>
      </c>
      <c r="C91" t="s">
        <v>173</v>
      </c>
      <c r="D91" t="s">
        <v>187</v>
      </c>
      <c r="E91" t="s">
        <v>188</v>
      </c>
      <c r="F91" t="s">
        <v>189</v>
      </c>
      <c r="G91" s="10">
        <v>5080.5</v>
      </c>
    </row>
    <row r="92" spans="1:8" hidden="1">
      <c r="A92" t="s">
        <v>212</v>
      </c>
      <c r="B92" t="s">
        <v>83</v>
      </c>
      <c r="C92" t="s">
        <v>173</v>
      </c>
      <c r="D92" t="s">
        <v>187</v>
      </c>
      <c r="E92" t="s">
        <v>191</v>
      </c>
      <c r="F92" t="s">
        <v>189</v>
      </c>
      <c r="G92" s="10">
        <v>3918.8</v>
      </c>
    </row>
    <row r="93" spans="1:8" hidden="1">
      <c r="A93" t="s">
        <v>212</v>
      </c>
      <c r="B93" t="s">
        <v>83</v>
      </c>
      <c r="C93" t="s">
        <v>173</v>
      </c>
      <c r="D93" t="s">
        <v>187</v>
      </c>
      <c r="E93" t="s">
        <v>192</v>
      </c>
      <c r="F93" t="s">
        <v>189</v>
      </c>
      <c r="G93">
        <v>650</v>
      </c>
    </row>
    <row r="94" spans="1:8" hidden="1">
      <c r="A94" t="s">
        <v>212</v>
      </c>
      <c r="B94" t="s">
        <v>83</v>
      </c>
      <c r="C94" t="s">
        <v>173</v>
      </c>
      <c r="D94" t="s">
        <v>187</v>
      </c>
      <c r="E94" t="s">
        <v>193</v>
      </c>
      <c r="F94" t="s">
        <v>189</v>
      </c>
      <c r="G94">
        <v>511.8</v>
      </c>
    </row>
    <row r="95" spans="1:8" hidden="1">
      <c r="A95" t="s">
        <v>212</v>
      </c>
      <c r="B95" t="s">
        <v>83</v>
      </c>
      <c r="C95" t="s">
        <v>173</v>
      </c>
      <c r="D95" t="s">
        <v>187</v>
      </c>
      <c r="E95" t="s">
        <v>194</v>
      </c>
      <c r="F95" t="s">
        <v>189</v>
      </c>
      <c r="G95" t="s">
        <v>195</v>
      </c>
    </row>
    <row r="96" spans="1:8" hidden="1">
      <c r="A96" t="s">
        <v>213</v>
      </c>
      <c r="B96" t="s">
        <v>83</v>
      </c>
      <c r="C96" t="s">
        <v>173</v>
      </c>
      <c r="D96" t="s">
        <v>187</v>
      </c>
      <c r="E96" t="s">
        <v>188</v>
      </c>
      <c r="F96" t="s">
        <v>189</v>
      </c>
      <c r="G96" s="10">
        <v>5080.8999999999996</v>
      </c>
    </row>
    <row r="97" spans="1:7" hidden="1">
      <c r="A97" t="s">
        <v>213</v>
      </c>
      <c r="B97" t="s">
        <v>83</v>
      </c>
      <c r="C97" t="s">
        <v>173</v>
      </c>
      <c r="D97" t="s">
        <v>187</v>
      </c>
      <c r="E97" t="s">
        <v>191</v>
      </c>
      <c r="F97" t="s">
        <v>189</v>
      </c>
      <c r="G97" s="10">
        <v>3944.7</v>
      </c>
    </row>
    <row r="98" spans="1:7" hidden="1">
      <c r="A98" t="s">
        <v>213</v>
      </c>
      <c r="B98" t="s">
        <v>83</v>
      </c>
      <c r="C98" t="s">
        <v>173</v>
      </c>
      <c r="D98" t="s">
        <v>187</v>
      </c>
      <c r="E98" t="s">
        <v>192</v>
      </c>
      <c r="F98" t="s">
        <v>189</v>
      </c>
      <c r="G98">
        <v>643.1</v>
      </c>
    </row>
    <row r="99" spans="1:7" hidden="1">
      <c r="A99" t="s">
        <v>213</v>
      </c>
      <c r="B99" t="s">
        <v>83</v>
      </c>
      <c r="C99" t="s">
        <v>173</v>
      </c>
      <c r="D99" t="s">
        <v>187</v>
      </c>
      <c r="E99" t="s">
        <v>193</v>
      </c>
      <c r="F99" t="s">
        <v>189</v>
      </c>
      <c r="G99">
        <v>493.1</v>
      </c>
    </row>
    <row r="100" spans="1:7" hidden="1">
      <c r="A100" t="s">
        <v>213</v>
      </c>
      <c r="B100" t="s">
        <v>83</v>
      </c>
      <c r="C100" t="s">
        <v>173</v>
      </c>
      <c r="D100" t="s">
        <v>187</v>
      </c>
      <c r="E100" t="s">
        <v>194</v>
      </c>
      <c r="F100" t="s">
        <v>189</v>
      </c>
      <c r="G100" t="s">
        <v>195</v>
      </c>
    </row>
    <row r="101" spans="1:7" hidden="1">
      <c r="A101" t="s">
        <v>214</v>
      </c>
      <c r="B101" t="s">
        <v>83</v>
      </c>
      <c r="C101" t="s">
        <v>173</v>
      </c>
      <c r="D101" t="s">
        <v>187</v>
      </c>
      <c r="E101" t="s">
        <v>188</v>
      </c>
      <c r="F101" t="s">
        <v>189</v>
      </c>
      <c r="G101" s="10">
        <v>5008.5</v>
      </c>
    </row>
    <row r="102" spans="1:7" hidden="1">
      <c r="A102" t="s">
        <v>214</v>
      </c>
      <c r="B102" t="s">
        <v>83</v>
      </c>
      <c r="C102" t="s">
        <v>173</v>
      </c>
      <c r="D102" t="s">
        <v>187</v>
      </c>
      <c r="E102" t="s">
        <v>191</v>
      </c>
      <c r="F102" t="s">
        <v>189</v>
      </c>
      <c r="G102" s="10">
        <v>3874.9</v>
      </c>
    </row>
    <row r="103" spans="1:7" hidden="1">
      <c r="A103" t="s">
        <v>214</v>
      </c>
      <c r="B103" t="s">
        <v>83</v>
      </c>
      <c r="C103" t="s">
        <v>173</v>
      </c>
      <c r="D103" t="s">
        <v>187</v>
      </c>
      <c r="E103" t="s">
        <v>192</v>
      </c>
      <c r="F103" t="s">
        <v>189</v>
      </c>
      <c r="G103">
        <v>629.4</v>
      </c>
    </row>
    <row r="104" spans="1:7" hidden="1">
      <c r="A104" t="s">
        <v>214</v>
      </c>
      <c r="B104" t="s">
        <v>83</v>
      </c>
      <c r="C104" t="s">
        <v>173</v>
      </c>
      <c r="D104" t="s">
        <v>187</v>
      </c>
      <c r="E104" t="s">
        <v>193</v>
      </c>
      <c r="F104" t="s">
        <v>189</v>
      </c>
      <c r="G104">
        <v>504.2</v>
      </c>
    </row>
    <row r="105" spans="1:7" hidden="1">
      <c r="A105" t="s">
        <v>214</v>
      </c>
      <c r="B105" t="s">
        <v>83</v>
      </c>
      <c r="C105" t="s">
        <v>173</v>
      </c>
      <c r="D105" t="s">
        <v>187</v>
      </c>
      <c r="E105" t="s">
        <v>194</v>
      </c>
      <c r="F105" t="s">
        <v>189</v>
      </c>
      <c r="G105" t="s">
        <v>195</v>
      </c>
    </row>
    <row r="106" spans="1:7" hidden="1">
      <c r="A106" t="s">
        <v>215</v>
      </c>
      <c r="B106" t="s">
        <v>83</v>
      </c>
      <c r="C106" t="s">
        <v>173</v>
      </c>
      <c r="D106" t="s">
        <v>187</v>
      </c>
      <c r="E106" t="s">
        <v>188</v>
      </c>
      <c r="F106" t="s">
        <v>189</v>
      </c>
      <c r="G106" s="10">
        <v>5009.3999999999996</v>
      </c>
    </row>
    <row r="107" spans="1:7" hidden="1">
      <c r="A107" t="s">
        <v>215</v>
      </c>
      <c r="B107" t="s">
        <v>83</v>
      </c>
      <c r="C107" t="s">
        <v>173</v>
      </c>
      <c r="D107" t="s">
        <v>187</v>
      </c>
      <c r="E107" t="s">
        <v>191</v>
      </c>
      <c r="F107" t="s">
        <v>189</v>
      </c>
      <c r="G107" s="10">
        <v>3822</v>
      </c>
    </row>
    <row r="108" spans="1:7" hidden="1">
      <c r="A108" t="s">
        <v>215</v>
      </c>
      <c r="B108" t="s">
        <v>83</v>
      </c>
      <c r="C108" t="s">
        <v>173</v>
      </c>
      <c r="D108" t="s">
        <v>187</v>
      </c>
      <c r="E108" t="s">
        <v>192</v>
      </c>
      <c r="F108" t="s">
        <v>189</v>
      </c>
      <c r="G108">
        <v>653.70000000000005</v>
      </c>
    </row>
    <row r="109" spans="1:7" hidden="1">
      <c r="A109" t="s">
        <v>215</v>
      </c>
      <c r="B109" t="s">
        <v>83</v>
      </c>
      <c r="C109" t="s">
        <v>173</v>
      </c>
      <c r="D109" t="s">
        <v>187</v>
      </c>
      <c r="E109" t="s">
        <v>193</v>
      </c>
      <c r="F109" t="s">
        <v>189</v>
      </c>
      <c r="G109">
        <v>533.70000000000005</v>
      </c>
    </row>
    <row r="110" spans="1:7" hidden="1">
      <c r="A110" t="s">
        <v>215</v>
      </c>
      <c r="B110" t="s">
        <v>83</v>
      </c>
      <c r="C110" t="s">
        <v>173</v>
      </c>
      <c r="D110" t="s">
        <v>187</v>
      </c>
      <c r="E110" t="s">
        <v>194</v>
      </c>
      <c r="F110" t="s">
        <v>189</v>
      </c>
      <c r="G110" t="s">
        <v>195</v>
      </c>
    </row>
    <row r="111" spans="1:7" hidden="1">
      <c r="A111" t="s">
        <v>216</v>
      </c>
      <c r="B111" t="s">
        <v>83</v>
      </c>
      <c r="C111" t="s">
        <v>173</v>
      </c>
      <c r="D111" t="s">
        <v>187</v>
      </c>
      <c r="E111" t="s">
        <v>188</v>
      </c>
      <c r="F111" t="s">
        <v>189</v>
      </c>
      <c r="G111" s="10">
        <v>5010.8</v>
      </c>
    </row>
    <row r="112" spans="1:7" hidden="1">
      <c r="A112" t="s">
        <v>216</v>
      </c>
      <c r="B112" t="s">
        <v>83</v>
      </c>
      <c r="C112" t="s">
        <v>173</v>
      </c>
      <c r="D112" t="s">
        <v>187</v>
      </c>
      <c r="E112" t="s">
        <v>191</v>
      </c>
      <c r="F112" t="s">
        <v>189</v>
      </c>
      <c r="G112" s="10">
        <v>3796.8</v>
      </c>
    </row>
    <row r="113" spans="1:8" hidden="1">
      <c r="A113" t="s">
        <v>216</v>
      </c>
      <c r="B113" t="s">
        <v>83</v>
      </c>
      <c r="C113" t="s">
        <v>173</v>
      </c>
      <c r="D113" t="s">
        <v>187</v>
      </c>
      <c r="E113" t="s">
        <v>192</v>
      </c>
      <c r="F113" t="s">
        <v>189</v>
      </c>
      <c r="G113">
        <v>660</v>
      </c>
    </row>
    <row r="114" spans="1:8" hidden="1">
      <c r="A114" t="s">
        <v>216</v>
      </c>
      <c r="B114" t="s">
        <v>83</v>
      </c>
      <c r="C114" t="s">
        <v>173</v>
      </c>
      <c r="D114" t="s">
        <v>187</v>
      </c>
      <c r="E114" t="s">
        <v>193</v>
      </c>
      <c r="F114" t="s">
        <v>189</v>
      </c>
      <c r="G114">
        <v>554</v>
      </c>
    </row>
    <row r="115" spans="1:8" hidden="1">
      <c r="A115" t="s">
        <v>216</v>
      </c>
      <c r="B115" t="s">
        <v>83</v>
      </c>
      <c r="C115" t="s">
        <v>173</v>
      </c>
      <c r="D115" t="s">
        <v>187</v>
      </c>
      <c r="E115" t="s">
        <v>194</v>
      </c>
      <c r="F115" t="s">
        <v>189</v>
      </c>
      <c r="G115" t="s">
        <v>195</v>
      </c>
    </row>
    <row r="116" spans="1:8" hidden="1">
      <c r="A116" t="s">
        <v>217</v>
      </c>
      <c r="B116" t="s">
        <v>83</v>
      </c>
      <c r="C116" t="s">
        <v>173</v>
      </c>
      <c r="D116" t="s">
        <v>187</v>
      </c>
      <c r="E116" t="s">
        <v>188</v>
      </c>
      <c r="F116" t="s">
        <v>189</v>
      </c>
      <c r="G116" s="10">
        <v>5017.3999999999996</v>
      </c>
    </row>
    <row r="117" spans="1:8" hidden="1">
      <c r="A117" t="s">
        <v>217</v>
      </c>
      <c r="B117" t="s">
        <v>83</v>
      </c>
      <c r="C117" t="s">
        <v>173</v>
      </c>
      <c r="D117" t="s">
        <v>187</v>
      </c>
      <c r="E117" t="s">
        <v>191</v>
      </c>
      <c r="F117" t="s">
        <v>189</v>
      </c>
      <c r="G117" s="10">
        <v>3780.1</v>
      </c>
    </row>
    <row r="118" spans="1:8" hidden="1">
      <c r="A118" t="s">
        <v>217</v>
      </c>
      <c r="B118" t="s">
        <v>83</v>
      </c>
      <c r="C118" t="s">
        <v>173</v>
      </c>
      <c r="D118" t="s">
        <v>187</v>
      </c>
      <c r="E118" t="s">
        <v>192</v>
      </c>
      <c r="F118" t="s">
        <v>189</v>
      </c>
      <c r="G118">
        <v>655.20000000000005</v>
      </c>
    </row>
    <row r="119" spans="1:8" hidden="1">
      <c r="A119" t="s">
        <v>217</v>
      </c>
      <c r="B119" t="s">
        <v>83</v>
      </c>
      <c r="C119" t="s">
        <v>173</v>
      </c>
      <c r="D119" t="s">
        <v>187</v>
      </c>
      <c r="E119" t="s">
        <v>193</v>
      </c>
      <c r="F119" t="s">
        <v>189</v>
      </c>
      <c r="G119">
        <v>582.1</v>
      </c>
    </row>
    <row r="120" spans="1:8" hidden="1">
      <c r="A120" t="s">
        <v>217</v>
      </c>
      <c r="B120" t="s">
        <v>83</v>
      </c>
      <c r="C120" t="s">
        <v>173</v>
      </c>
      <c r="D120" t="s">
        <v>187</v>
      </c>
      <c r="E120" t="s">
        <v>194</v>
      </c>
      <c r="F120" t="s">
        <v>189</v>
      </c>
      <c r="G120" t="s">
        <v>195</v>
      </c>
    </row>
    <row r="121" spans="1:8" hidden="1">
      <c r="A121" t="s">
        <v>218</v>
      </c>
      <c r="B121" t="s">
        <v>83</v>
      </c>
      <c r="C121" t="s">
        <v>173</v>
      </c>
      <c r="D121" t="s">
        <v>187</v>
      </c>
      <c r="E121" t="s">
        <v>188</v>
      </c>
      <c r="F121" t="s">
        <v>189</v>
      </c>
      <c r="G121" s="10">
        <v>4993.8999999999996</v>
      </c>
    </row>
    <row r="122" spans="1:8" hidden="1">
      <c r="A122" t="s">
        <v>218</v>
      </c>
      <c r="B122" t="s">
        <v>83</v>
      </c>
      <c r="C122" t="s">
        <v>173</v>
      </c>
      <c r="D122" t="s">
        <v>187</v>
      </c>
      <c r="E122" t="s">
        <v>191</v>
      </c>
      <c r="F122" t="s">
        <v>189</v>
      </c>
      <c r="G122" s="10">
        <v>3693.2</v>
      </c>
    </row>
    <row r="123" spans="1:8" hidden="1">
      <c r="A123" t="s">
        <v>218</v>
      </c>
      <c r="B123" t="s">
        <v>83</v>
      </c>
      <c r="C123" t="s">
        <v>173</v>
      </c>
      <c r="D123" t="s">
        <v>187</v>
      </c>
      <c r="E123" t="s">
        <v>192</v>
      </c>
      <c r="F123" t="s">
        <v>189</v>
      </c>
      <c r="G123">
        <v>677.6</v>
      </c>
    </row>
    <row r="124" spans="1:8" hidden="1">
      <c r="A124" t="s">
        <v>218</v>
      </c>
      <c r="B124" t="s">
        <v>83</v>
      </c>
      <c r="C124" t="s">
        <v>173</v>
      </c>
      <c r="D124" t="s">
        <v>187</v>
      </c>
      <c r="E124" t="s">
        <v>193</v>
      </c>
      <c r="F124" t="s">
        <v>189</v>
      </c>
      <c r="G124">
        <v>623.1</v>
      </c>
    </row>
    <row r="125" spans="1:8" hidden="1">
      <c r="A125" t="s">
        <v>218</v>
      </c>
      <c r="B125" t="s">
        <v>83</v>
      </c>
      <c r="C125" t="s">
        <v>173</v>
      </c>
      <c r="D125" t="s">
        <v>187</v>
      </c>
      <c r="E125" t="s">
        <v>194</v>
      </c>
      <c r="F125" t="s">
        <v>189</v>
      </c>
      <c r="G125" t="s">
        <v>195</v>
      </c>
    </row>
    <row r="126" spans="1:8" hidden="1">
      <c r="A126" t="s">
        <v>219</v>
      </c>
      <c r="B126" t="s">
        <v>83</v>
      </c>
      <c r="C126" t="s">
        <v>173</v>
      </c>
      <c r="D126" t="s">
        <v>187</v>
      </c>
      <c r="E126" t="s">
        <v>188</v>
      </c>
      <c r="F126" t="s">
        <v>189</v>
      </c>
      <c r="G126" s="10">
        <v>4981.3999999999996</v>
      </c>
      <c r="H126" t="s">
        <v>190</v>
      </c>
    </row>
    <row r="127" spans="1:8" hidden="1">
      <c r="A127" t="s">
        <v>219</v>
      </c>
      <c r="B127" t="s">
        <v>83</v>
      </c>
      <c r="C127" t="s">
        <v>173</v>
      </c>
      <c r="D127" t="s">
        <v>187</v>
      </c>
      <c r="E127" t="s">
        <v>191</v>
      </c>
      <c r="F127" t="s">
        <v>189</v>
      </c>
      <c r="G127" s="10">
        <v>3656.3</v>
      </c>
      <c r="H127" t="s">
        <v>190</v>
      </c>
    </row>
    <row r="128" spans="1:8" hidden="1">
      <c r="A128" t="s">
        <v>219</v>
      </c>
      <c r="B128" t="s">
        <v>83</v>
      </c>
      <c r="C128" t="s">
        <v>173</v>
      </c>
      <c r="D128" t="s">
        <v>187</v>
      </c>
      <c r="E128" t="s">
        <v>192</v>
      </c>
      <c r="F128" t="s">
        <v>189</v>
      </c>
      <c r="G128">
        <v>674.5</v>
      </c>
      <c r="H128" t="s">
        <v>190</v>
      </c>
    </row>
    <row r="129" spans="1:8" hidden="1">
      <c r="A129" t="s">
        <v>219</v>
      </c>
      <c r="B129" t="s">
        <v>83</v>
      </c>
      <c r="C129" t="s">
        <v>173</v>
      </c>
      <c r="D129" t="s">
        <v>187</v>
      </c>
      <c r="E129" t="s">
        <v>193</v>
      </c>
      <c r="F129" t="s">
        <v>189</v>
      </c>
      <c r="G129">
        <v>650.6</v>
      </c>
      <c r="H129" t="s">
        <v>190</v>
      </c>
    </row>
    <row r="130" spans="1:8" hidden="1">
      <c r="A130" t="s">
        <v>219</v>
      </c>
      <c r="B130" t="s">
        <v>83</v>
      </c>
      <c r="C130" t="s">
        <v>173</v>
      </c>
      <c r="D130" t="s">
        <v>187</v>
      </c>
      <c r="E130" t="s">
        <v>194</v>
      </c>
      <c r="F130" t="s">
        <v>189</v>
      </c>
      <c r="G130" t="s">
        <v>195</v>
      </c>
    </row>
    <row r="131" spans="1:8" hidden="1">
      <c r="A131" t="s">
        <v>220</v>
      </c>
      <c r="B131" t="s">
        <v>83</v>
      </c>
      <c r="C131" t="s">
        <v>173</v>
      </c>
      <c r="D131" t="s">
        <v>187</v>
      </c>
      <c r="E131" t="s">
        <v>188</v>
      </c>
      <c r="F131" t="s">
        <v>189</v>
      </c>
      <c r="G131" s="10">
        <v>4991.3999999999996</v>
      </c>
    </row>
    <row r="132" spans="1:8" hidden="1">
      <c r="A132" t="s">
        <v>220</v>
      </c>
      <c r="B132" t="s">
        <v>83</v>
      </c>
      <c r="C132" t="s">
        <v>173</v>
      </c>
      <c r="D132" t="s">
        <v>187</v>
      </c>
      <c r="E132" t="s">
        <v>191</v>
      </c>
      <c r="F132" t="s">
        <v>189</v>
      </c>
      <c r="G132" s="10">
        <v>3637.5</v>
      </c>
    </row>
    <row r="133" spans="1:8" hidden="1">
      <c r="A133" t="s">
        <v>220</v>
      </c>
      <c r="B133" t="s">
        <v>83</v>
      </c>
      <c r="C133" t="s">
        <v>173</v>
      </c>
      <c r="D133" t="s">
        <v>187</v>
      </c>
      <c r="E133" t="s">
        <v>192</v>
      </c>
      <c r="F133" t="s">
        <v>189</v>
      </c>
      <c r="G133">
        <v>680.6</v>
      </c>
    </row>
    <row r="134" spans="1:8" hidden="1">
      <c r="A134" t="s">
        <v>220</v>
      </c>
      <c r="B134" t="s">
        <v>83</v>
      </c>
      <c r="C134" t="s">
        <v>173</v>
      </c>
      <c r="D134" t="s">
        <v>187</v>
      </c>
      <c r="E134" t="s">
        <v>193</v>
      </c>
      <c r="F134" t="s">
        <v>189</v>
      </c>
      <c r="G134">
        <v>673.3</v>
      </c>
    </row>
    <row r="135" spans="1:8" hidden="1">
      <c r="A135" t="s">
        <v>220</v>
      </c>
      <c r="B135" t="s">
        <v>83</v>
      </c>
      <c r="C135" t="s">
        <v>173</v>
      </c>
      <c r="D135" t="s">
        <v>187</v>
      </c>
      <c r="E135" t="s">
        <v>194</v>
      </c>
      <c r="F135" t="s">
        <v>189</v>
      </c>
      <c r="G135" t="s">
        <v>195</v>
      </c>
    </row>
    <row r="136" spans="1:8" hidden="1">
      <c r="A136" t="s">
        <v>221</v>
      </c>
      <c r="B136" t="s">
        <v>83</v>
      </c>
      <c r="C136" t="s">
        <v>173</v>
      </c>
      <c r="D136" t="s">
        <v>187</v>
      </c>
      <c r="E136" t="s">
        <v>188</v>
      </c>
      <c r="F136" t="s">
        <v>189</v>
      </c>
      <c r="G136" s="10">
        <v>4977.6000000000004</v>
      </c>
    </row>
    <row r="137" spans="1:8" hidden="1">
      <c r="A137" t="s">
        <v>221</v>
      </c>
      <c r="B137" t="s">
        <v>83</v>
      </c>
      <c r="C137" t="s">
        <v>173</v>
      </c>
      <c r="D137" t="s">
        <v>187</v>
      </c>
      <c r="E137" t="s">
        <v>191</v>
      </c>
      <c r="F137" t="s">
        <v>189</v>
      </c>
      <c r="G137" s="10">
        <v>3640.6</v>
      </c>
    </row>
    <row r="138" spans="1:8" hidden="1">
      <c r="A138" t="s">
        <v>221</v>
      </c>
      <c r="B138" t="s">
        <v>83</v>
      </c>
      <c r="C138" t="s">
        <v>173</v>
      </c>
      <c r="D138" t="s">
        <v>187</v>
      </c>
      <c r="E138" t="s">
        <v>192</v>
      </c>
      <c r="F138" t="s">
        <v>189</v>
      </c>
      <c r="G138">
        <v>689.3</v>
      </c>
    </row>
    <row r="139" spans="1:8" hidden="1">
      <c r="A139" t="s">
        <v>221</v>
      </c>
      <c r="B139" t="s">
        <v>83</v>
      </c>
      <c r="C139" t="s">
        <v>173</v>
      </c>
      <c r="D139" t="s">
        <v>187</v>
      </c>
      <c r="E139" t="s">
        <v>193</v>
      </c>
      <c r="F139" t="s">
        <v>189</v>
      </c>
      <c r="G139">
        <v>647.70000000000005</v>
      </c>
    </row>
    <row r="140" spans="1:8" hidden="1">
      <c r="A140" t="s">
        <v>221</v>
      </c>
      <c r="B140" t="s">
        <v>83</v>
      </c>
      <c r="C140" t="s">
        <v>173</v>
      </c>
      <c r="D140" t="s">
        <v>187</v>
      </c>
      <c r="E140" t="s">
        <v>194</v>
      </c>
      <c r="F140" t="s">
        <v>189</v>
      </c>
      <c r="G140" t="s">
        <v>195</v>
      </c>
    </row>
    <row r="141" spans="1:8" hidden="1">
      <c r="A141" t="s">
        <v>222</v>
      </c>
      <c r="B141" t="s">
        <v>83</v>
      </c>
      <c r="C141" t="s">
        <v>173</v>
      </c>
      <c r="D141" t="s">
        <v>187</v>
      </c>
      <c r="E141" t="s">
        <v>188</v>
      </c>
      <c r="F141" t="s">
        <v>189</v>
      </c>
      <c r="G141" s="10">
        <v>4972.7</v>
      </c>
    </row>
    <row r="142" spans="1:8" hidden="1">
      <c r="A142" t="s">
        <v>222</v>
      </c>
      <c r="B142" t="s">
        <v>83</v>
      </c>
      <c r="C142" t="s">
        <v>173</v>
      </c>
      <c r="D142" t="s">
        <v>187</v>
      </c>
      <c r="E142" t="s">
        <v>191</v>
      </c>
      <c r="F142" t="s">
        <v>189</v>
      </c>
      <c r="G142" s="10">
        <v>3608</v>
      </c>
    </row>
    <row r="143" spans="1:8" hidden="1">
      <c r="A143" t="s">
        <v>222</v>
      </c>
      <c r="B143" t="s">
        <v>83</v>
      </c>
      <c r="C143" t="s">
        <v>173</v>
      </c>
      <c r="D143" t="s">
        <v>187</v>
      </c>
      <c r="E143" t="s">
        <v>192</v>
      </c>
      <c r="F143" t="s">
        <v>189</v>
      </c>
      <c r="G143">
        <v>689.3</v>
      </c>
    </row>
    <row r="144" spans="1:8" hidden="1">
      <c r="A144" t="s">
        <v>222</v>
      </c>
      <c r="B144" t="s">
        <v>83</v>
      </c>
      <c r="C144" t="s">
        <v>173</v>
      </c>
      <c r="D144" t="s">
        <v>187</v>
      </c>
      <c r="E144" t="s">
        <v>193</v>
      </c>
      <c r="F144" t="s">
        <v>189</v>
      </c>
      <c r="G144">
        <v>675.4</v>
      </c>
    </row>
    <row r="145" spans="1:8" hidden="1">
      <c r="A145" t="s">
        <v>222</v>
      </c>
      <c r="B145" t="s">
        <v>83</v>
      </c>
      <c r="C145" t="s">
        <v>173</v>
      </c>
      <c r="D145" t="s">
        <v>187</v>
      </c>
      <c r="E145" t="s">
        <v>194</v>
      </c>
      <c r="F145" t="s">
        <v>189</v>
      </c>
      <c r="G145" t="s">
        <v>195</v>
      </c>
    </row>
    <row r="146" spans="1:8" hidden="1">
      <c r="A146" t="s">
        <v>223</v>
      </c>
      <c r="B146" t="s">
        <v>83</v>
      </c>
      <c r="C146" t="s">
        <v>173</v>
      </c>
      <c r="D146" t="s">
        <v>187</v>
      </c>
      <c r="E146" t="s">
        <v>188</v>
      </c>
      <c r="F146" t="s">
        <v>189</v>
      </c>
      <c r="G146" s="10">
        <v>4946.3999999999996</v>
      </c>
      <c r="H146" t="s">
        <v>190</v>
      </c>
    </row>
    <row r="147" spans="1:8" hidden="1">
      <c r="A147" t="s">
        <v>223</v>
      </c>
      <c r="B147" t="s">
        <v>83</v>
      </c>
      <c r="C147" t="s">
        <v>173</v>
      </c>
      <c r="D147" t="s">
        <v>187</v>
      </c>
      <c r="E147" t="s">
        <v>191</v>
      </c>
      <c r="F147" t="s">
        <v>189</v>
      </c>
      <c r="G147" s="10">
        <v>3568.2</v>
      </c>
      <c r="H147" t="s">
        <v>190</v>
      </c>
    </row>
    <row r="148" spans="1:8" hidden="1">
      <c r="A148" t="s">
        <v>223</v>
      </c>
      <c r="B148" t="s">
        <v>83</v>
      </c>
      <c r="C148" t="s">
        <v>173</v>
      </c>
      <c r="D148" t="s">
        <v>187</v>
      </c>
      <c r="E148" t="s">
        <v>192</v>
      </c>
      <c r="F148" t="s">
        <v>189</v>
      </c>
      <c r="G148">
        <v>713</v>
      </c>
      <c r="H148" t="s">
        <v>190</v>
      </c>
    </row>
    <row r="149" spans="1:8" hidden="1">
      <c r="A149" t="s">
        <v>223</v>
      </c>
      <c r="B149" t="s">
        <v>83</v>
      </c>
      <c r="C149" t="s">
        <v>173</v>
      </c>
      <c r="D149" t="s">
        <v>187</v>
      </c>
      <c r="E149" t="s">
        <v>193</v>
      </c>
      <c r="F149" t="s">
        <v>189</v>
      </c>
      <c r="G149">
        <v>665.3</v>
      </c>
      <c r="H149" t="s">
        <v>190</v>
      </c>
    </row>
    <row r="150" spans="1:8" hidden="1">
      <c r="A150" t="s">
        <v>223</v>
      </c>
      <c r="B150" t="s">
        <v>83</v>
      </c>
      <c r="C150" t="s">
        <v>173</v>
      </c>
      <c r="D150" t="s">
        <v>187</v>
      </c>
      <c r="E150" t="s">
        <v>194</v>
      </c>
      <c r="F150" t="s">
        <v>189</v>
      </c>
      <c r="G150" t="s">
        <v>195</v>
      </c>
    </row>
    <row r="151" spans="1:8" hidden="1">
      <c r="A151" t="s">
        <v>224</v>
      </c>
      <c r="B151" t="s">
        <v>83</v>
      </c>
      <c r="C151" t="s">
        <v>173</v>
      </c>
      <c r="D151" t="s">
        <v>187</v>
      </c>
      <c r="E151" t="s">
        <v>188</v>
      </c>
      <c r="F151" t="s">
        <v>189</v>
      </c>
      <c r="G151" s="10">
        <v>4977.2</v>
      </c>
    </row>
    <row r="152" spans="1:8" hidden="1">
      <c r="A152" t="s">
        <v>224</v>
      </c>
      <c r="B152" t="s">
        <v>83</v>
      </c>
      <c r="C152" t="s">
        <v>173</v>
      </c>
      <c r="D152" t="s">
        <v>187</v>
      </c>
      <c r="E152" t="s">
        <v>191</v>
      </c>
      <c r="F152" t="s">
        <v>189</v>
      </c>
      <c r="G152" s="10">
        <v>3580.6</v>
      </c>
    </row>
    <row r="153" spans="1:8" hidden="1">
      <c r="A153" t="s">
        <v>224</v>
      </c>
      <c r="B153" t="s">
        <v>83</v>
      </c>
      <c r="C153" t="s">
        <v>173</v>
      </c>
      <c r="D153" t="s">
        <v>187</v>
      </c>
      <c r="E153" t="s">
        <v>192</v>
      </c>
      <c r="F153" t="s">
        <v>189</v>
      </c>
      <c r="G153">
        <v>723.5</v>
      </c>
    </row>
    <row r="154" spans="1:8" hidden="1">
      <c r="A154" t="s">
        <v>224</v>
      </c>
      <c r="B154" t="s">
        <v>83</v>
      </c>
      <c r="C154" t="s">
        <v>173</v>
      </c>
      <c r="D154" t="s">
        <v>187</v>
      </c>
      <c r="E154" t="s">
        <v>193</v>
      </c>
      <c r="F154" t="s">
        <v>189</v>
      </c>
      <c r="G154">
        <v>673.1</v>
      </c>
    </row>
    <row r="155" spans="1:8" hidden="1">
      <c r="A155" t="s">
        <v>224</v>
      </c>
      <c r="B155" t="s">
        <v>83</v>
      </c>
      <c r="C155" t="s">
        <v>173</v>
      </c>
      <c r="D155" t="s">
        <v>187</v>
      </c>
      <c r="E155" t="s">
        <v>194</v>
      </c>
      <c r="F155" t="s">
        <v>189</v>
      </c>
      <c r="G155" t="s">
        <v>195</v>
      </c>
    </row>
    <row r="156" spans="1:8" hidden="1">
      <c r="A156" t="s">
        <v>225</v>
      </c>
      <c r="B156" t="s">
        <v>83</v>
      </c>
      <c r="C156" t="s">
        <v>173</v>
      </c>
      <c r="D156" t="s">
        <v>187</v>
      </c>
      <c r="E156" t="s">
        <v>188</v>
      </c>
      <c r="F156" t="s">
        <v>189</v>
      </c>
      <c r="G156" s="10">
        <v>4969.8</v>
      </c>
    </row>
    <row r="157" spans="1:8" hidden="1">
      <c r="A157" t="s">
        <v>225</v>
      </c>
      <c r="B157" t="s">
        <v>83</v>
      </c>
      <c r="C157" t="s">
        <v>173</v>
      </c>
      <c r="D157" t="s">
        <v>187</v>
      </c>
      <c r="E157" t="s">
        <v>191</v>
      </c>
      <c r="F157" t="s">
        <v>189</v>
      </c>
      <c r="G157" s="10">
        <v>3576.9</v>
      </c>
    </row>
    <row r="158" spans="1:8" hidden="1">
      <c r="A158" t="s">
        <v>225</v>
      </c>
      <c r="B158" t="s">
        <v>83</v>
      </c>
      <c r="C158" t="s">
        <v>173</v>
      </c>
      <c r="D158" t="s">
        <v>187</v>
      </c>
      <c r="E158" t="s">
        <v>192</v>
      </c>
      <c r="F158" t="s">
        <v>189</v>
      </c>
      <c r="G158">
        <v>726.9</v>
      </c>
    </row>
    <row r="159" spans="1:8" hidden="1">
      <c r="A159" t="s">
        <v>225</v>
      </c>
      <c r="B159" t="s">
        <v>83</v>
      </c>
      <c r="C159" t="s">
        <v>173</v>
      </c>
      <c r="D159" t="s">
        <v>187</v>
      </c>
      <c r="E159" t="s">
        <v>193</v>
      </c>
      <c r="F159" t="s">
        <v>189</v>
      </c>
      <c r="G159">
        <v>666.1</v>
      </c>
    </row>
    <row r="160" spans="1:8" hidden="1">
      <c r="A160" t="s">
        <v>225</v>
      </c>
      <c r="B160" t="s">
        <v>83</v>
      </c>
      <c r="C160" t="s">
        <v>173</v>
      </c>
      <c r="D160" t="s">
        <v>187</v>
      </c>
      <c r="E160" t="s">
        <v>194</v>
      </c>
      <c r="F160" t="s">
        <v>189</v>
      </c>
      <c r="G160" t="s">
        <v>195</v>
      </c>
    </row>
    <row r="161" spans="1:7" hidden="1">
      <c r="A161" t="s">
        <v>226</v>
      </c>
      <c r="B161" t="s">
        <v>83</v>
      </c>
      <c r="C161" t="s">
        <v>173</v>
      </c>
      <c r="D161" t="s">
        <v>187</v>
      </c>
      <c r="E161" t="s">
        <v>188</v>
      </c>
      <c r="F161" t="s">
        <v>189</v>
      </c>
      <c r="G161" s="10">
        <v>4961.8</v>
      </c>
    </row>
    <row r="162" spans="1:7" hidden="1">
      <c r="A162" t="s">
        <v>226</v>
      </c>
      <c r="B162" t="s">
        <v>83</v>
      </c>
      <c r="C162" t="s">
        <v>173</v>
      </c>
      <c r="D162" t="s">
        <v>187</v>
      </c>
      <c r="E162" t="s">
        <v>191</v>
      </c>
      <c r="F162" t="s">
        <v>189</v>
      </c>
      <c r="G162" s="10">
        <v>3546.9</v>
      </c>
    </row>
    <row r="163" spans="1:7" hidden="1">
      <c r="A163" t="s">
        <v>226</v>
      </c>
      <c r="B163" t="s">
        <v>83</v>
      </c>
      <c r="C163" t="s">
        <v>173</v>
      </c>
      <c r="D163" t="s">
        <v>187</v>
      </c>
      <c r="E163" t="s">
        <v>192</v>
      </c>
      <c r="F163" t="s">
        <v>189</v>
      </c>
      <c r="G163">
        <v>729.8</v>
      </c>
    </row>
    <row r="164" spans="1:7" hidden="1">
      <c r="A164" t="s">
        <v>226</v>
      </c>
      <c r="B164" t="s">
        <v>83</v>
      </c>
      <c r="C164" t="s">
        <v>173</v>
      </c>
      <c r="D164" t="s">
        <v>187</v>
      </c>
      <c r="E164" t="s">
        <v>193</v>
      </c>
      <c r="F164" t="s">
        <v>189</v>
      </c>
      <c r="G164">
        <v>685.1</v>
      </c>
    </row>
    <row r="165" spans="1:7" hidden="1">
      <c r="A165" t="s">
        <v>226</v>
      </c>
      <c r="B165" t="s">
        <v>83</v>
      </c>
      <c r="C165" t="s">
        <v>173</v>
      </c>
      <c r="D165" t="s">
        <v>187</v>
      </c>
      <c r="E165" t="s">
        <v>194</v>
      </c>
      <c r="F165" t="s">
        <v>189</v>
      </c>
      <c r="G165" t="s">
        <v>195</v>
      </c>
    </row>
    <row r="166" spans="1:7" hidden="1">
      <c r="A166" t="s">
        <v>227</v>
      </c>
      <c r="B166" t="s">
        <v>83</v>
      </c>
      <c r="C166" t="s">
        <v>173</v>
      </c>
      <c r="D166" t="s">
        <v>187</v>
      </c>
      <c r="E166" t="s">
        <v>188</v>
      </c>
      <c r="F166" t="s">
        <v>189</v>
      </c>
      <c r="G166" s="10">
        <v>4967</v>
      </c>
    </row>
    <row r="167" spans="1:7" hidden="1">
      <c r="A167" t="s">
        <v>227</v>
      </c>
      <c r="B167" t="s">
        <v>83</v>
      </c>
      <c r="C167" t="s">
        <v>173</v>
      </c>
      <c r="D167" t="s">
        <v>187</v>
      </c>
      <c r="E167" t="s">
        <v>191</v>
      </c>
      <c r="F167" t="s">
        <v>189</v>
      </c>
      <c r="G167" s="10">
        <v>3522.4</v>
      </c>
    </row>
    <row r="168" spans="1:7" hidden="1">
      <c r="A168" t="s">
        <v>227</v>
      </c>
      <c r="B168" t="s">
        <v>83</v>
      </c>
      <c r="C168" t="s">
        <v>173</v>
      </c>
      <c r="D168" t="s">
        <v>187</v>
      </c>
      <c r="E168" t="s">
        <v>192</v>
      </c>
      <c r="F168" t="s">
        <v>189</v>
      </c>
      <c r="G168">
        <v>746.4</v>
      </c>
    </row>
    <row r="169" spans="1:7" hidden="1">
      <c r="A169" t="s">
        <v>227</v>
      </c>
      <c r="B169" t="s">
        <v>83</v>
      </c>
      <c r="C169" t="s">
        <v>173</v>
      </c>
      <c r="D169" t="s">
        <v>187</v>
      </c>
      <c r="E169" t="s">
        <v>193</v>
      </c>
      <c r="F169" t="s">
        <v>189</v>
      </c>
      <c r="G169">
        <v>698.2</v>
      </c>
    </row>
    <row r="170" spans="1:7" hidden="1">
      <c r="A170" t="s">
        <v>227</v>
      </c>
      <c r="B170" t="s">
        <v>83</v>
      </c>
      <c r="C170" t="s">
        <v>173</v>
      </c>
      <c r="D170" t="s">
        <v>187</v>
      </c>
      <c r="E170" t="s">
        <v>194</v>
      </c>
      <c r="F170" t="s">
        <v>189</v>
      </c>
      <c r="G170" t="s">
        <v>195</v>
      </c>
    </row>
    <row r="171" spans="1:7" hidden="1">
      <c r="A171" t="s">
        <v>228</v>
      </c>
      <c r="B171" t="s">
        <v>83</v>
      </c>
      <c r="C171" t="s">
        <v>173</v>
      </c>
      <c r="D171" t="s">
        <v>187</v>
      </c>
      <c r="E171" t="s">
        <v>188</v>
      </c>
      <c r="F171" t="s">
        <v>189</v>
      </c>
      <c r="G171" s="10">
        <v>5012.8999999999996</v>
      </c>
    </row>
    <row r="172" spans="1:7" hidden="1">
      <c r="A172" t="s">
        <v>228</v>
      </c>
      <c r="B172" t="s">
        <v>83</v>
      </c>
      <c r="C172" t="s">
        <v>173</v>
      </c>
      <c r="D172" t="s">
        <v>187</v>
      </c>
      <c r="E172" t="s">
        <v>191</v>
      </c>
      <c r="F172" t="s">
        <v>189</v>
      </c>
      <c r="G172" s="10">
        <v>3551.1</v>
      </c>
    </row>
    <row r="173" spans="1:7" hidden="1">
      <c r="A173" t="s">
        <v>228</v>
      </c>
      <c r="B173" t="s">
        <v>83</v>
      </c>
      <c r="C173" t="s">
        <v>173</v>
      </c>
      <c r="D173" t="s">
        <v>187</v>
      </c>
      <c r="E173" t="s">
        <v>192</v>
      </c>
      <c r="F173" t="s">
        <v>189</v>
      </c>
      <c r="G173">
        <v>762.5</v>
      </c>
    </row>
    <row r="174" spans="1:7" hidden="1">
      <c r="A174" t="s">
        <v>228</v>
      </c>
      <c r="B174" t="s">
        <v>83</v>
      </c>
      <c r="C174" t="s">
        <v>173</v>
      </c>
      <c r="D174" t="s">
        <v>187</v>
      </c>
      <c r="E174" t="s">
        <v>193</v>
      </c>
      <c r="F174" t="s">
        <v>189</v>
      </c>
      <c r="G174">
        <v>699.3</v>
      </c>
    </row>
    <row r="175" spans="1:7" hidden="1">
      <c r="A175" t="s">
        <v>228</v>
      </c>
      <c r="B175" t="s">
        <v>83</v>
      </c>
      <c r="C175" t="s">
        <v>173</v>
      </c>
      <c r="D175" t="s">
        <v>187</v>
      </c>
      <c r="E175" t="s">
        <v>194</v>
      </c>
      <c r="F175" t="s">
        <v>189</v>
      </c>
      <c r="G175" t="s">
        <v>195</v>
      </c>
    </row>
    <row r="176" spans="1:7" hidden="1">
      <c r="A176" t="s">
        <v>229</v>
      </c>
      <c r="B176" t="s">
        <v>83</v>
      </c>
      <c r="C176" t="s">
        <v>173</v>
      </c>
      <c r="D176" t="s">
        <v>187</v>
      </c>
      <c r="E176" t="s">
        <v>188</v>
      </c>
      <c r="F176" t="s">
        <v>189</v>
      </c>
      <c r="G176" s="10">
        <v>5009.5</v>
      </c>
    </row>
    <row r="177" spans="1:7" hidden="1">
      <c r="A177" t="s">
        <v>229</v>
      </c>
      <c r="B177" t="s">
        <v>83</v>
      </c>
      <c r="C177" t="s">
        <v>173</v>
      </c>
      <c r="D177" t="s">
        <v>187</v>
      </c>
      <c r="E177" t="s">
        <v>191</v>
      </c>
      <c r="F177" t="s">
        <v>189</v>
      </c>
      <c r="G177" s="10">
        <v>3555.1</v>
      </c>
    </row>
    <row r="178" spans="1:7" hidden="1">
      <c r="A178" t="s">
        <v>229</v>
      </c>
      <c r="B178" t="s">
        <v>83</v>
      </c>
      <c r="C178" t="s">
        <v>173</v>
      </c>
      <c r="D178" t="s">
        <v>187</v>
      </c>
      <c r="E178" t="s">
        <v>192</v>
      </c>
      <c r="F178" t="s">
        <v>189</v>
      </c>
      <c r="G178">
        <v>760.4</v>
      </c>
    </row>
    <row r="179" spans="1:7" hidden="1">
      <c r="A179" t="s">
        <v>229</v>
      </c>
      <c r="B179" t="s">
        <v>83</v>
      </c>
      <c r="C179" t="s">
        <v>173</v>
      </c>
      <c r="D179" t="s">
        <v>187</v>
      </c>
      <c r="E179" t="s">
        <v>193</v>
      </c>
      <c r="F179" t="s">
        <v>189</v>
      </c>
      <c r="G179">
        <v>694</v>
      </c>
    </row>
    <row r="180" spans="1:7" hidden="1">
      <c r="A180" t="s">
        <v>229</v>
      </c>
      <c r="B180" t="s">
        <v>83</v>
      </c>
      <c r="C180" t="s">
        <v>173</v>
      </c>
      <c r="D180" t="s">
        <v>187</v>
      </c>
      <c r="E180" t="s">
        <v>194</v>
      </c>
      <c r="F180" t="s">
        <v>189</v>
      </c>
      <c r="G180" t="s">
        <v>195</v>
      </c>
    </row>
    <row r="181" spans="1:7" hidden="1">
      <c r="A181" t="s">
        <v>230</v>
      </c>
      <c r="B181" t="s">
        <v>83</v>
      </c>
      <c r="C181" t="s">
        <v>173</v>
      </c>
      <c r="D181" t="s">
        <v>187</v>
      </c>
      <c r="E181" t="s">
        <v>188</v>
      </c>
      <c r="F181" t="s">
        <v>189</v>
      </c>
      <c r="G181" s="10">
        <v>4965.7</v>
      </c>
    </row>
    <row r="182" spans="1:7" hidden="1">
      <c r="A182" t="s">
        <v>230</v>
      </c>
      <c r="B182" t="s">
        <v>83</v>
      </c>
      <c r="C182" t="s">
        <v>173</v>
      </c>
      <c r="D182" t="s">
        <v>187</v>
      </c>
      <c r="E182" t="s">
        <v>191</v>
      </c>
      <c r="F182" t="s">
        <v>189</v>
      </c>
      <c r="G182" s="10">
        <v>3486.7</v>
      </c>
    </row>
    <row r="183" spans="1:7" hidden="1">
      <c r="A183" t="s">
        <v>230</v>
      </c>
      <c r="B183" t="s">
        <v>83</v>
      </c>
      <c r="C183" t="s">
        <v>173</v>
      </c>
      <c r="D183" t="s">
        <v>187</v>
      </c>
      <c r="E183" t="s">
        <v>192</v>
      </c>
      <c r="F183" t="s">
        <v>189</v>
      </c>
      <c r="G183">
        <v>769.4</v>
      </c>
    </row>
    <row r="184" spans="1:7" hidden="1">
      <c r="A184" t="s">
        <v>230</v>
      </c>
      <c r="B184" t="s">
        <v>83</v>
      </c>
      <c r="C184" t="s">
        <v>173</v>
      </c>
      <c r="D184" t="s">
        <v>187</v>
      </c>
      <c r="E184" t="s">
        <v>193</v>
      </c>
      <c r="F184" t="s">
        <v>189</v>
      </c>
      <c r="G184">
        <v>709.6</v>
      </c>
    </row>
    <row r="185" spans="1:7" hidden="1">
      <c r="A185" t="s">
        <v>230</v>
      </c>
      <c r="B185" t="s">
        <v>83</v>
      </c>
      <c r="C185" t="s">
        <v>173</v>
      </c>
      <c r="D185" t="s">
        <v>187</v>
      </c>
      <c r="E185" t="s">
        <v>194</v>
      </c>
      <c r="F185" t="s">
        <v>189</v>
      </c>
      <c r="G185" t="s">
        <v>195</v>
      </c>
    </row>
    <row r="186" spans="1:7" hidden="1">
      <c r="A186" t="s">
        <v>231</v>
      </c>
      <c r="B186" t="s">
        <v>83</v>
      </c>
      <c r="C186" t="s">
        <v>173</v>
      </c>
      <c r="D186" t="s">
        <v>187</v>
      </c>
      <c r="E186" t="s">
        <v>188</v>
      </c>
      <c r="F186" t="s">
        <v>189</v>
      </c>
      <c r="G186" s="10">
        <v>4965.1000000000004</v>
      </c>
    </row>
    <row r="187" spans="1:7" hidden="1">
      <c r="A187" t="s">
        <v>231</v>
      </c>
      <c r="B187" t="s">
        <v>83</v>
      </c>
      <c r="C187" t="s">
        <v>173</v>
      </c>
      <c r="D187" t="s">
        <v>187</v>
      </c>
      <c r="E187" t="s">
        <v>191</v>
      </c>
      <c r="F187" t="s">
        <v>189</v>
      </c>
      <c r="G187" s="10">
        <v>3485.8</v>
      </c>
    </row>
    <row r="188" spans="1:7" hidden="1">
      <c r="A188" t="s">
        <v>231</v>
      </c>
      <c r="B188" t="s">
        <v>83</v>
      </c>
      <c r="C188" t="s">
        <v>173</v>
      </c>
      <c r="D188" t="s">
        <v>187</v>
      </c>
      <c r="E188" t="s">
        <v>192</v>
      </c>
      <c r="F188" t="s">
        <v>189</v>
      </c>
      <c r="G188">
        <v>758.6</v>
      </c>
    </row>
    <row r="189" spans="1:7" hidden="1">
      <c r="A189" t="s">
        <v>231</v>
      </c>
      <c r="B189" t="s">
        <v>83</v>
      </c>
      <c r="C189" t="s">
        <v>173</v>
      </c>
      <c r="D189" t="s">
        <v>187</v>
      </c>
      <c r="E189" t="s">
        <v>193</v>
      </c>
      <c r="F189" t="s">
        <v>189</v>
      </c>
      <c r="G189">
        <v>720.7</v>
      </c>
    </row>
    <row r="190" spans="1:7" hidden="1">
      <c r="A190" t="s">
        <v>231</v>
      </c>
      <c r="B190" t="s">
        <v>83</v>
      </c>
      <c r="C190" t="s">
        <v>173</v>
      </c>
      <c r="D190" t="s">
        <v>187</v>
      </c>
      <c r="E190" t="s">
        <v>194</v>
      </c>
      <c r="F190" t="s">
        <v>189</v>
      </c>
      <c r="G190" t="s">
        <v>195</v>
      </c>
    </row>
    <row r="191" spans="1:7" hidden="1">
      <c r="A191" t="s">
        <v>232</v>
      </c>
      <c r="B191" t="s">
        <v>83</v>
      </c>
      <c r="C191" t="s">
        <v>173</v>
      </c>
      <c r="D191" t="s">
        <v>187</v>
      </c>
      <c r="E191" t="s">
        <v>188</v>
      </c>
      <c r="F191" t="s">
        <v>189</v>
      </c>
      <c r="G191" s="10">
        <v>4984.6000000000004</v>
      </c>
    </row>
    <row r="192" spans="1:7" hidden="1">
      <c r="A192" t="s">
        <v>232</v>
      </c>
      <c r="B192" t="s">
        <v>83</v>
      </c>
      <c r="C192" t="s">
        <v>173</v>
      </c>
      <c r="D192" t="s">
        <v>187</v>
      </c>
      <c r="E192" t="s">
        <v>191</v>
      </c>
      <c r="F192" t="s">
        <v>189</v>
      </c>
      <c r="G192" s="10">
        <v>3502.3</v>
      </c>
    </row>
    <row r="193" spans="1:7" hidden="1">
      <c r="A193" t="s">
        <v>232</v>
      </c>
      <c r="B193" t="s">
        <v>83</v>
      </c>
      <c r="C193" t="s">
        <v>173</v>
      </c>
      <c r="D193" t="s">
        <v>187</v>
      </c>
      <c r="E193" t="s">
        <v>192</v>
      </c>
      <c r="F193" t="s">
        <v>189</v>
      </c>
      <c r="G193">
        <v>766.2</v>
      </c>
    </row>
    <row r="194" spans="1:7" hidden="1">
      <c r="A194" t="s">
        <v>232</v>
      </c>
      <c r="B194" t="s">
        <v>83</v>
      </c>
      <c r="C194" t="s">
        <v>173</v>
      </c>
      <c r="D194" t="s">
        <v>187</v>
      </c>
      <c r="E194" t="s">
        <v>193</v>
      </c>
      <c r="F194" t="s">
        <v>189</v>
      </c>
      <c r="G194">
        <v>716.2</v>
      </c>
    </row>
    <row r="195" spans="1:7" hidden="1">
      <c r="A195" t="s">
        <v>232</v>
      </c>
      <c r="B195" t="s">
        <v>83</v>
      </c>
      <c r="C195" t="s">
        <v>173</v>
      </c>
      <c r="D195" t="s">
        <v>187</v>
      </c>
      <c r="E195" t="s">
        <v>194</v>
      </c>
      <c r="F195" t="s">
        <v>189</v>
      </c>
      <c r="G195" t="s">
        <v>195</v>
      </c>
    </row>
    <row r="196" spans="1:7" hidden="1">
      <c r="A196" t="s">
        <v>233</v>
      </c>
      <c r="B196" t="s">
        <v>83</v>
      </c>
      <c r="C196" t="s">
        <v>173</v>
      </c>
      <c r="D196" t="s">
        <v>187</v>
      </c>
      <c r="E196" t="s">
        <v>188</v>
      </c>
      <c r="F196" t="s">
        <v>189</v>
      </c>
      <c r="G196" s="10">
        <v>5023.1000000000004</v>
      </c>
    </row>
    <row r="197" spans="1:7" hidden="1">
      <c r="A197" t="s">
        <v>233</v>
      </c>
      <c r="B197" t="s">
        <v>83</v>
      </c>
      <c r="C197" t="s">
        <v>173</v>
      </c>
      <c r="D197" t="s">
        <v>187</v>
      </c>
      <c r="E197" t="s">
        <v>191</v>
      </c>
      <c r="F197" t="s">
        <v>189</v>
      </c>
      <c r="G197" s="10">
        <v>3557</v>
      </c>
    </row>
    <row r="198" spans="1:7" hidden="1">
      <c r="A198" t="s">
        <v>233</v>
      </c>
      <c r="B198" t="s">
        <v>83</v>
      </c>
      <c r="C198" t="s">
        <v>173</v>
      </c>
      <c r="D198" t="s">
        <v>187</v>
      </c>
      <c r="E198" t="s">
        <v>192</v>
      </c>
      <c r="F198" t="s">
        <v>189</v>
      </c>
      <c r="G198">
        <v>764.3</v>
      </c>
    </row>
    <row r="199" spans="1:7" hidden="1">
      <c r="A199" t="s">
        <v>233</v>
      </c>
      <c r="B199" t="s">
        <v>83</v>
      </c>
      <c r="C199" t="s">
        <v>173</v>
      </c>
      <c r="D199" t="s">
        <v>187</v>
      </c>
      <c r="E199" t="s">
        <v>193</v>
      </c>
      <c r="F199" t="s">
        <v>189</v>
      </c>
      <c r="G199">
        <v>701.8</v>
      </c>
    </row>
    <row r="200" spans="1:7" hidden="1">
      <c r="A200" t="s">
        <v>233</v>
      </c>
      <c r="B200" t="s">
        <v>83</v>
      </c>
      <c r="C200" t="s">
        <v>173</v>
      </c>
      <c r="D200" t="s">
        <v>187</v>
      </c>
      <c r="E200" t="s">
        <v>194</v>
      </c>
      <c r="F200" t="s">
        <v>189</v>
      </c>
      <c r="G200" t="s">
        <v>195</v>
      </c>
    </row>
    <row r="201" spans="1:7" hidden="1">
      <c r="A201" t="s">
        <v>234</v>
      </c>
      <c r="B201" t="s">
        <v>83</v>
      </c>
      <c r="C201" t="s">
        <v>173</v>
      </c>
      <c r="D201" t="s">
        <v>187</v>
      </c>
      <c r="E201" t="s">
        <v>188</v>
      </c>
      <c r="F201" t="s">
        <v>189</v>
      </c>
      <c r="G201" s="10">
        <v>5012.5</v>
      </c>
    </row>
    <row r="202" spans="1:7" hidden="1">
      <c r="A202" t="s">
        <v>234</v>
      </c>
      <c r="B202" t="s">
        <v>83</v>
      </c>
      <c r="C202" t="s">
        <v>173</v>
      </c>
      <c r="D202" t="s">
        <v>187</v>
      </c>
      <c r="E202" t="s">
        <v>191</v>
      </c>
      <c r="F202" t="s">
        <v>189</v>
      </c>
      <c r="G202" s="10">
        <v>3532.5</v>
      </c>
    </row>
    <row r="203" spans="1:7" hidden="1">
      <c r="A203" t="s">
        <v>234</v>
      </c>
      <c r="B203" t="s">
        <v>83</v>
      </c>
      <c r="C203" t="s">
        <v>173</v>
      </c>
      <c r="D203" t="s">
        <v>187</v>
      </c>
      <c r="E203" t="s">
        <v>192</v>
      </c>
      <c r="F203" t="s">
        <v>189</v>
      </c>
      <c r="G203">
        <v>751.4</v>
      </c>
    </row>
    <row r="204" spans="1:7" hidden="1">
      <c r="A204" t="s">
        <v>234</v>
      </c>
      <c r="B204" t="s">
        <v>83</v>
      </c>
      <c r="C204" t="s">
        <v>173</v>
      </c>
      <c r="D204" t="s">
        <v>187</v>
      </c>
      <c r="E204" t="s">
        <v>193</v>
      </c>
      <c r="F204" t="s">
        <v>189</v>
      </c>
      <c r="G204">
        <v>728.6</v>
      </c>
    </row>
    <row r="205" spans="1:7" hidden="1">
      <c r="A205" t="s">
        <v>234</v>
      </c>
      <c r="B205" t="s">
        <v>83</v>
      </c>
      <c r="C205" t="s">
        <v>173</v>
      </c>
      <c r="D205" t="s">
        <v>187</v>
      </c>
      <c r="E205" t="s">
        <v>194</v>
      </c>
      <c r="F205" t="s">
        <v>189</v>
      </c>
      <c r="G205" t="s">
        <v>195</v>
      </c>
    </row>
    <row r="206" spans="1:7" hidden="1">
      <c r="A206" t="s">
        <v>235</v>
      </c>
      <c r="B206" t="s">
        <v>83</v>
      </c>
      <c r="C206" t="s">
        <v>173</v>
      </c>
      <c r="D206" t="s">
        <v>187</v>
      </c>
      <c r="E206" t="s">
        <v>188</v>
      </c>
      <c r="F206" t="s">
        <v>189</v>
      </c>
      <c r="G206" s="10">
        <v>5015.8999999999996</v>
      </c>
    </row>
    <row r="207" spans="1:7" hidden="1">
      <c r="A207" t="s">
        <v>235</v>
      </c>
      <c r="B207" t="s">
        <v>83</v>
      </c>
      <c r="C207" t="s">
        <v>173</v>
      </c>
      <c r="D207" t="s">
        <v>187</v>
      </c>
      <c r="E207" t="s">
        <v>191</v>
      </c>
      <c r="F207" t="s">
        <v>189</v>
      </c>
      <c r="G207" s="10">
        <v>3507.3</v>
      </c>
    </row>
    <row r="208" spans="1:7" hidden="1">
      <c r="A208" t="s">
        <v>235</v>
      </c>
      <c r="B208" t="s">
        <v>83</v>
      </c>
      <c r="C208" t="s">
        <v>173</v>
      </c>
      <c r="D208" t="s">
        <v>187</v>
      </c>
      <c r="E208" t="s">
        <v>192</v>
      </c>
      <c r="F208" t="s">
        <v>189</v>
      </c>
      <c r="G208">
        <v>762.5</v>
      </c>
    </row>
    <row r="209" spans="1:7" hidden="1">
      <c r="A209" t="s">
        <v>235</v>
      </c>
      <c r="B209" t="s">
        <v>83</v>
      </c>
      <c r="C209" t="s">
        <v>173</v>
      </c>
      <c r="D209" t="s">
        <v>187</v>
      </c>
      <c r="E209" t="s">
        <v>193</v>
      </c>
      <c r="F209" t="s">
        <v>189</v>
      </c>
      <c r="G209">
        <v>746</v>
      </c>
    </row>
    <row r="210" spans="1:7" hidden="1">
      <c r="A210" t="s">
        <v>235</v>
      </c>
      <c r="B210" t="s">
        <v>83</v>
      </c>
      <c r="C210" t="s">
        <v>173</v>
      </c>
      <c r="D210" t="s">
        <v>187</v>
      </c>
      <c r="E210" t="s">
        <v>194</v>
      </c>
      <c r="F210" t="s">
        <v>189</v>
      </c>
      <c r="G210" t="s">
        <v>195</v>
      </c>
    </row>
    <row r="211" spans="1:7" hidden="1">
      <c r="A211" t="s">
        <v>236</v>
      </c>
      <c r="B211" t="s">
        <v>83</v>
      </c>
      <c r="C211" t="s">
        <v>173</v>
      </c>
      <c r="D211" t="s">
        <v>187</v>
      </c>
      <c r="E211" t="s">
        <v>188</v>
      </c>
      <c r="F211" t="s">
        <v>189</v>
      </c>
      <c r="G211" s="10">
        <v>5050.1000000000004</v>
      </c>
    </row>
    <row r="212" spans="1:7" hidden="1">
      <c r="A212" t="s">
        <v>236</v>
      </c>
      <c r="B212" t="s">
        <v>83</v>
      </c>
      <c r="C212" t="s">
        <v>173</v>
      </c>
      <c r="D212" t="s">
        <v>187</v>
      </c>
      <c r="E212" t="s">
        <v>191</v>
      </c>
      <c r="F212" t="s">
        <v>189</v>
      </c>
      <c r="G212" s="10">
        <v>3517.8</v>
      </c>
    </row>
    <row r="213" spans="1:7" hidden="1">
      <c r="A213" t="s">
        <v>236</v>
      </c>
      <c r="B213" t="s">
        <v>83</v>
      </c>
      <c r="C213" t="s">
        <v>173</v>
      </c>
      <c r="D213" t="s">
        <v>187</v>
      </c>
      <c r="E213" t="s">
        <v>192</v>
      </c>
      <c r="F213" t="s">
        <v>189</v>
      </c>
      <c r="G213">
        <v>771.6</v>
      </c>
    </row>
    <row r="214" spans="1:7" hidden="1">
      <c r="A214" t="s">
        <v>236</v>
      </c>
      <c r="B214" t="s">
        <v>83</v>
      </c>
      <c r="C214" t="s">
        <v>173</v>
      </c>
      <c r="D214" t="s">
        <v>187</v>
      </c>
      <c r="E214" t="s">
        <v>193</v>
      </c>
      <c r="F214" t="s">
        <v>189</v>
      </c>
      <c r="G214">
        <v>760.6</v>
      </c>
    </row>
    <row r="215" spans="1:7" hidden="1">
      <c r="A215" t="s">
        <v>236</v>
      </c>
      <c r="B215" t="s">
        <v>83</v>
      </c>
      <c r="C215" t="s">
        <v>173</v>
      </c>
      <c r="D215" t="s">
        <v>187</v>
      </c>
      <c r="E215" t="s">
        <v>194</v>
      </c>
      <c r="F215" t="s">
        <v>189</v>
      </c>
      <c r="G215" t="s">
        <v>195</v>
      </c>
    </row>
    <row r="216" spans="1:7" hidden="1">
      <c r="A216" t="s">
        <v>237</v>
      </c>
      <c r="B216" t="s">
        <v>83</v>
      </c>
      <c r="C216" t="s">
        <v>173</v>
      </c>
      <c r="D216" t="s">
        <v>187</v>
      </c>
      <c r="E216" t="s">
        <v>188</v>
      </c>
      <c r="F216" t="s">
        <v>189</v>
      </c>
      <c r="G216" s="10">
        <v>5014.8999999999996</v>
      </c>
    </row>
    <row r="217" spans="1:7" hidden="1">
      <c r="A217" t="s">
        <v>237</v>
      </c>
      <c r="B217" t="s">
        <v>83</v>
      </c>
      <c r="C217" t="s">
        <v>173</v>
      </c>
      <c r="D217" t="s">
        <v>187</v>
      </c>
      <c r="E217" t="s">
        <v>191</v>
      </c>
      <c r="F217" t="s">
        <v>189</v>
      </c>
      <c r="G217" s="10">
        <v>3480.8</v>
      </c>
    </row>
    <row r="218" spans="1:7" hidden="1">
      <c r="A218" t="s">
        <v>237</v>
      </c>
      <c r="B218" t="s">
        <v>83</v>
      </c>
      <c r="C218" t="s">
        <v>173</v>
      </c>
      <c r="D218" t="s">
        <v>187</v>
      </c>
      <c r="E218" t="s">
        <v>192</v>
      </c>
      <c r="F218" t="s">
        <v>189</v>
      </c>
      <c r="G218">
        <v>786.7</v>
      </c>
    </row>
    <row r="219" spans="1:7" hidden="1">
      <c r="A219" t="s">
        <v>237</v>
      </c>
      <c r="B219" t="s">
        <v>83</v>
      </c>
      <c r="C219" t="s">
        <v>173</v>
      </c>
      <c r="D219" t="s">
        <v>187</v>
      </c>
      <c r="E219" t="s">
        <v>193</v>
      </c>
      <c r="F219" t="s">
        <v>189</v>
      </c>
      <c r="G219">
        <v>747.4</v>
      </c>
    </row>
    <row r="220" spans="1:7" hidden="1">
      <c r="A220" t="s">
        <v>237</v>
      </c>
      <c r="B220" t="s">
        <v>83</v>
      </c>
      <c r="C220" t="s">
        <v>173</v>
      </c>
      <c r="D220" t="s">
        <v>187</v>
      </c>
      <c r="E220" t="s">
        <v>194</v>
      </c>
      <c r="F220" t="s">
        <v>189</v>
      </c>
      <c r="G220" t="s">
        <v>195</v>
      </c>
    </row>
    <row r="221" spans="1:7" hidden="1">
      <c r="A221" t="s">
        <v>238</v>
      </c>
      <c r="B221" t="s">
        <v>83</v>
      </c>
      <c r="C221" t="s">
        <v>173</v>
      </c>
      <c r="D221" t="s">
        <v>187</v>
      </c>
      <c r="E221" t="s">
        <v>188</v>
      </c>
      <c r="F221" t="s">
        <v>189</v>
      </c>
      <c r="G221" s="10">
        <v>4989.3</v>
      </c>
    </row>
    <row r="222" spans="1:7" hidden="1">
      <c r="A222" t="s">
        <v>238</v>
      </c>
      <c r="B222" t="s">
        <v>83</v>
      </c>
      <c r="C222" t="s">
        <v>173</v>
      </c>
      <c r="D222" t="s">
        <v>187</v>
      </c>
      <c r="E222" t="s">
        <v>191</v>
      </c>
      <c r="F222" t="s">
        <v>189</v>
      </c>
      <c r="G222" s="10">
        <v>3429</v>
      </c>
    </row>
    <row r="223" spans="1:7" hidden="1">
      <c r="A223" t="s">
        <v>238</v>
      </c>
      <c r="B223" t="s">
        <v>83</v>
      </c>
      <c r="C223" t="s">
        <v>173</v>
      </c>
      <c r="D223" t="s">
        <v>187</v>
      </c>
      <c r="E223" t="s">
        <v>192</v>
      </c>
      <c r="F223" t="s">
        <v>189</v>
      </c>
      <c r="G223">
        <v>774.2</v>
      </c>
    </row>
    <row r="224" spans="1:7" hidden="1">
      <c r="A224" t="s">
        <v>238</v>
      </c>
      <c r="B224" t="s">
        <v>83</v>
      </c>
      <c r="C224" t="s">
        <v>173</v>
      </c>
      <c r="D224" t="s">
        <v>187</v>
      </c>
      <c r="E224" t="s">
        <v>193</v>
      </c>
      <c r="F224" t="s">
        <v>189</v>
      </c>
      <c r="G224">
        <v>786</v>
      </c>
    </row>
    <row r="225" spans="1:7" hidden="1">
      <c r="A225" t="s">
        <v>238</v>
      </c>
      <c r="B225" t="s">
        <v>83</v>
      </c>
      <c r="C225" t="s">
        <v>173</v>
      </c>
      <c r="D225" t="s">
        <v>187</v>
      </c>
      <c r="E225" t="s">
        <v>194</v>
      </c>
      <c r="F225" t="s">
        <v>189</v>
      </c>
      <c r="G225" t="s">
        <v>195</v>
      </c>
    </row>
    <row r="226" spans="1:7" hidden="1">
      <c r="A226" t="s">
        <v>239</v>
      </c>
      <c r="B226" t="s">
        <v>83</v>
      </c>
      <c r="C226" t="s">
        <v>173</v>
      </c>
      <c r="D226" t="s">
        <v>187</v>
      </c>
      <c r="E226" t="s">
        <v>188</v>
      </c>
      <c r="F226" t="s">
        <v>189</v>
      </c>
      <c r="G226" s="10">
        <v>4924.8999999999996</v>
      </c>
    </row>
    <row r="227" spans="1:7" hidden="1">
      <c r="A227" t="s">
        <v>239</v>
      </c>
      <c r="B227" t="s">
        <v>83</v>
      </c>
      <c r="C227" t="s">
        <v>173</v>
      </c>
      <c r="D227" t="s">
        <v>187</v>
      </c>
      <c r="E227" t="s">
        <v>191</v>
      </c>
      <c r="F227" t="s">
        <v>189</v>
      </c>
      <c r="G227" s="10">
        <v>3337.8</v>
      </c>
    </row>
    <row r="228" spans="1:7" hidden="1">
      <c r="A228" t="s">
        <v>239</v>
      </c>
      <c r="B228" t="s">
        <v>83</v>
      </c>
      <c r="C228" t="s">
        <v>173</v>
      </c>
      <c r="D228" t="s">
        <v>187</v>
      </c>
      <c r="E228" t="s">
        <v>192</v>
      </c>
      <c r="F228" t="s">
        <v>189</v>
      </c>
      <c r="G228">
        <v>797.4</v>
      </c>
    </row>
    <row r="229" spans="1:7" hidden="1">
      <c r="A229" t="s">
        <v>239</v>
      </c>
      <c r="B229" t="s">
        <v>83</v>
      </c>
      <c r="C229" t="s">
        <v>173</v>
      </c>
      <c r="D229" t="s">
        <v>187</v>
      </c>
      <c r="E229" t="s">
        <v>193</v>
      </c>
      <c r="F229" t="s">
        <v>189</v>
      </c>
      <c r="G229">
        <v>789.6</v>
      </c>
    </row>
    <row r="230" spans="1:7" hidden="1">
      <c r="A230" t="s">
        <v>239</v>
      </c>
      <c r="B230" t="s">
        <v>83</v>
      </c>
      <c r="C230" t="s">
        <v>173</v>
      </c>
      <c r="D230" t="s">
        <v>187</v>
      </c>
      <c r="E230" t="s">
        <v>194</v>
      </c>
      <c r="F230" t="s">
        <v>189</v>
      </c>
      <c r="G230" t="s">
        <v>195</v>
      </c>
    </row>
    <row r="231" spans="1:7" hidden="1">
      <c r="A231" t="s">
        <v>240</v>
      </c>
      <c r="B231" t="s">
        <v>83</v>
      </c>
      <c r="C231" t="s">
        <v>173</v>
      </c>
      <c r="D231" t="s">
        <v>187</v>
      </c>
      <c r="E231" t="s">
        <v>188</v>
      </c>
      <c r="F231" t="s">
        <v>189</v>
      </c>
      <c r="G231" s="10">
        <v>4902.1000000000004</v>
      </c>
    </row>
    <row r="232" spans="1:7" hidden="1">
      <c r="A232" t="s">
        <v>240</v>
      </c>
      <c r="B232" t="s">
        <v>83</v>
      </c>
      <c r="C232" t="s">
        <v>173</v>
      </c>
      <c r="D232" t="s">
        <v>187</v>
      </c>
      <c r="E232" t="s">
        <v>191</v>
      </c>
      <c r="F232" t="s">
        <v>189</v>
      </c>
      <c r="G232" s="10">
        <v>3292.7</v>
      </c>
    </row>
    <row r="233" spans="1:7" hidden="1">
      <c r="A233" t="s">
        <v>240</v>
      </c>
      <c r="B233" t="s">
        <v>83</v>
      </c>
      <c r="C233" t="s">
        <v>173</v>
      </c>
      <c r="D233" t="s">
        <v>187</v>
      </c>
      <c r="E233" t="s">
        <v>192</v>
      </c>
      <c r="F233" t="s">
        <v>189</v>
      </c>
      <c r="G233">
        <v>816.7</v>
      </c>
    </row>
    <row r="234" spans="1:7" hidden="1">
      <c r="A234" t="s">
        <v>240</v>
      </c>
      <c r="B234" t="s">
        <v>83</v>
      </c>
      <c r="C234" t="s">
        <v>173</v>
      </c>
      <c r="D234" t="s">
        <v>187</v>
      </c>
      <c r="E234" t="s">
        <v>193</v>
      </c>
      <c r="F234" t="s">
        <v>189</v>
      </c>
      <c r="G234">
        <v>792.7</v>
      </c>
    </row>
    <row r="235" spans="1:7" hidden="1">
      <c r="A235" t="s">
        <v>240</v>
      </c>
      <c r="B235" t="s">
        <v>83</v>
      </c>
      <c r="C235" t="s">
        <v>173</v>
      </c>
      <c r="D235" t="s">
        <v>187</v>
      </c>
      <c r="E235" t="s">
        <v>194</v>
      </c>
      <c r="F235" t="s">
        <v>189</v>
      </c>
      <c r="G235" t="s">
        <v>195</v>
      </c>
    </row>
    <row r="236" spans="1:7" hidden="1">
      <c r="A236" t="s">
        <v>241</v>
      </c>
      <c r="B236" t="s">
        <v>83</v>
      </c>
      <c r="C236" t="s">
        <v>173</v>
      </c>
      <c r="D236" t="s">
        <v>187</v>
      </c>
      <c r="E236" t="s">
        <v>188</v>
      </c>
      <c r="F236" t="s">
        <v>189</v>
      </c>
      <c r="G236" s="10">
        <v>4833.6000000000004</v>
      </c>
    </row>
    <row r="237" spans="1:7" hidden="1">
      <c r="A237" t="s">
        <v>241</v>
      </c>
      <c r="B237" t="s">
        <v>83</v>
      </c>
      <c r="C237" t="s">
        <v>173</v>
      </c>
      <c r="D237" t="s">
        <v>187</v>
      </c>
      <c r="E237" t="s">
        <v>191</v>
      </c>
      <c r="F237" t="s">
        <v>189</v>
      </c>
      <c r="G237" s="10">
        <v>3235.8</v>
      </c>
    </row>
    <row r="238" spans="1:7" hidden="1">
      <c r="A238" t="s">
        <v>241</v>
      </c>
      <c r="B238" t="s">
        <v>83</v>
      </c>
      <c r="C238" t="s">
        <v>173</v>
      </c>
      <c r="D238" t="s">
        <v>187</v>
      </c>
      <c r="E238" t="s">
        <v>192</v>
      </c>
      <c r="F238" t="s">
        <v>189</v>
      </c>
      <c r="G238">
        <v>840.8</v>
      </c>
    </row>
    <row r="239" spans="1:7" hidden="1">
      <c r="A239" t="s">
        <v>241</v>
      </c>
      <c r="B239" t="s">
        <v>83</v>
      </c>
      <c r="C239" t="s">
        <v>173</v>
      </c>
      <c r="D239" t="s">
        <v>187</v>
      </c>
      <c r="E239" t="s">
        <v>193</v>
      </c>
      <c r="F239" t="s">
        <v>189</v>
      </c>
      <c r="G239">
        <v>756.9</v>
      </c>
    </row>
    <row r="240" spans="1:7" hidden="1">
      <c r="A240" t="s">
        <v>241</v>
      </c>
      <c r="B240" t="s">
        <v>83</v>
      </c>
      <c r="C240" t="s">
        <v>173</v>
      </c>
      <c r="D240" t="s">
        <v>187</v>
      </c>
      <c r="E240" t="s">
        <v>194</v>
      </c>
      <c r="F240" t="s">
        <v>189</v>
      </c>
      <c r="G240" t="s">
        <v>195</v>
      </c>
    </row>
    <row r="241" spans="1:7" hidden="1">
      <c r="A241" t="s">
        <v>242</v>
      </c>
      <c r="B241" t="s">
        <v>83</v>
      </c>
      <c r="C241" t="s">
        <v>173</v>
      </c>
      <c r="D241" t="s">
        <v>187</v>
      </c>
      <c r="E241" t="s">
        <v>188</v>
      </c>
      <c r="F241" t="s">
        <v>189</v>
      </c>
      <c r="G241" s="10">
        <v>4835.5</v>
      </c>
    </row>
    <row r="242" spans="1:7" hidden="1">
      <c r="A242" t="s">
        <v>242</v>
      </c>
      <c r="B242" t="s">
        <v>83</v>
      </c>
      <c r="C242" t="s">
        <v>173</v>
      </c>
      <c r="D242" t="s">
        <v>187</v>
      </c>
      <c r="E242" t="s">
        <v>191</v>
      </c>
      <c r="F242" t="s">
        <v>189</v>
      </c>
      <c r="G242" s="10">
        <v>3197.9</v>
      </c>
    </row>
    <row r="243" spans="1:7" hidden="1">
      <c r="A243" t="s">
        <v>242</v>
      </c>
      <c r="B243" t="s">
        <v>83</v>
      </c>
      <c r="C243" t="s">
        <v>173</v>
      </c>
      <c r="D243" t="s">
        <v>187</v>
      </c>
      <c r="E243" t="s">
        <v>192</v>
      </c>
      <c r="F243" t="s">
        <v>189</v>
      </c>
      <c r="G243">
        <v>849.7</v>
      </c>
    </row>
    <row r="244" spans="1:7" hidden="1">
      <c r="A244" t="s">
        <v>242</v>
      </c>
      <c r="B244" t="s">
        <v>83</v>
      </c>
      <c r="C244" t="s">
        <v>173</v>
      </c>
      <c r="D244" t="s">
        <v>187</v>
      </c>
      <c r="E244" t="s">
        <v>193</v>
      </c>
      <c r="F244" t="s">
        <v>189</v>
      </c>
      <c r="G244">
        <v>788</v>
      </c>
    </row>
    <row r="245" spans="1:7" hidden="1">
      <c r="A245" t="s">
        <v>242</v>
      </c>
      <c r="B245" t="s">
        <v>83</v>
      </c>
      <c r="C245" t="s">
        <v>173</v>
      </c>
      <c r="D245" t="s">
        <v>187</v>
      </c>
      <c r="E245" t="s">
        <v>194</v>
      </c>
      <c r="F245" t="s">
        <v>189</v>
      </c>
      <c r="G245" t="s">
        <v>195</v>
      </c>
    </row>
    <row r="246" spans="1:7">
      <c r="A246" t="s">
        <v>243</v>
      </c>
      <c r="B246" t="s">
        <v>83</v>
      </c>
      <c r="C246" t="s">
        <v>173</v>
      </c>
      <c r="D246" t="s">
        <v>187</v>
      </c>
      <c r="E246" t="s">
        <v>188</v>
      </c>
      <c r="F246" t="s">
        <v>189</v>
      </c>
      <c r="G246" s="10">
        <v>4832.3999999999996</v>
      </c>
    </row>
    <row r="247" spans="1:7">
      <c r="A247" t="s">
        <v>243</v>
      </c>
      <c r="B247" t="s">
        <v>83</v>
      </c>
      <c r="C247" t="s">
        <v>173</v>
      </c>
      <c r="D247" t="s">
        <v>187</v>
      </c>
      <c r="E247" t="s">
        <v>191</v>
      </c>
      <c r="F247" t="s">
        <v>189</v>
      </c>
      <c r="G247" s="10">
        <v>3175.5</v>
      </c>
    </row>
    <row r="248" spans="1:7">
      <c r="A248" t="s">
        <v>243</v>
      </c>
      <c r="B248" t="s">
        <v>83</v>
      </c>
      <c r="C248" t="s">
        <v>173</v>
      </c>
      <c r="D248" t="s">
        <v>187</v>
      </c>
      <c r="E248" t="s">
        <v>192</v>
      </c>
      <c r="F248" t="s">
        <v>189</v>
      </c>
      <c r="G248">
        <v>841.4</v>
      </c>
    </row>
    <row r="249" spans="1:7">
      <c r="A249" t="s">
        <v>243</v>
      </c>
      <c r="B249" t="s">
        <v>83</v>
      </c>
      <c r="C249" t="s">
        <v>173</v>
      </c>
      <c r="D249" t="s">
        <v>187</v>
      </c>
      <c r="E249" t="s">
        <v>193</v>
      </c>
      <c r="F249" t="s">
        <v>189</v>
      </c>
      <c r="G249">
        <v>815.4</v>
      </c>
    </row>
    <row r="250" spans="1:7">
      <c r="A250" t="s">
        <v>243</v>
      </c>
      <c r="B250" t="s">
        <v>83</v>
      </c>
      <c r="C250" t="s">
        <v>173</v>
      </c>
      <c r="D250" t="s">
        <v>187</v>
      </c>
      <c r="E250" t="s">
        <v>194</v>
      </c>
      <c r="F250" t="s">
        <v>189</v>
      </c>
      <c r="G250" t="s">
        <v>195</v>
      </c>
    </row>
    <row r="251" spans="1:7">
      <c r="A251" t="s">
        <v>244</v>
      </c>
      <c r="B251" t="s">
        <v>83</v>
      </c>
      <c r="C251" t="s">
        <v>173</v>
      </c>
      <c r="D251" t="s">
        <v>187</v>
      </c>
      <c r="E251" t="s">
        <v>188</v>
      </c>
      <c r="F251" t="s">
        <v>189</v>
      </c>
      <c r="G251" s="10">
        <v>4812</v>
      </c>
    </row>
    <row r="252" spans="1:7">
      <c r="A252" t="s">
        <v>244</v>
      </c>
      <c r="B252" t="s">
        <v>83</v>
      </c>
      <c r="C252" t="s">
        <v>173</v>
      </c>
      <c r="D252" t="s">
        <v>187</v>
      </c>
      <c r="E252" t="s">
        <v>191</v>
      </c>
      <c r="F252" t="s">
        <v>189</v>
      </c>
      <c r="G252" s="10">
        <v>3122.5</v>
      </c>
    </row>
    <row r="253" spans="1:7">
      <c r="A253" t="s">
        <v>244</v>
      </c>
      <c r="B253" t="s">
        <v>83</v>
      </c>
      <c r="C253" t="s">
        <v>173</v>
      </c>
      <c r="D253" t="s">
        <v>187</v>
      </c>
      <c r="E253" t="s">
        <v>192</v>
      </c>
      <c r="F253" t="s">
        <v>189</v>
      </c>
      <c r="G253">
        <v>864.1</v>
      </c>
    </row>
    <row r="254" spans="1:7">
      <c r="A254" t="s">
        <v>244</v>
      </c>
      <c r="B254" t="s">
        <v>83</v>
      </c>
      <c r="C254" t="s">
        <v>173</v>
      </c>
      <c r="D254" t="s">
        <v>187</v>
      </c>
      <c r="E254" t="s">
        <v>193</v>
      </c>
      <c r="F254" t="s">
        <v>189</v>
      </c>
      <c r="G254">
        <v>825.3</v>
      </c>
    </row>
    <row r="255" spans="1:7">
      <c r="A255" t="s">
        <v>244</v>
      </c>
      <c r="B255" t="s">
        <v>83</v>
      </c>
      <c r="C255" t="s">
        <v>173</v>
      </c>
      <c r="D255" t="s">
        <v>187</v>
      </c>
      <c r="E255" t="s">
        <v>194</v>
      </c>
      <c r="F255" t="s">
        <v>189</v>
      </c>
      <c r="G255" t="s">
        <v>195</v>
      </c>
    </row>
    <row r="256" spans="1:7">
      <c r="A256" t="s">
        <v>245</v>
      </c>
      <c r="B256" t="s">
        <v>83</v>
      </c>
      <c r="C256" t="s">
        <v>173</v>
      </c>
      <c r="D256" t="s">
        <v>187</v>
      </c>
      <c r="E256" t="s">
        <v>188</v>
      </c>
      <c r="F256" t="s">
        <v>189</v>
      </c>
      <c r="G256" s="10">
        <v>4781.8</v>
      </c>
    </row>
    <row r="257" spans="1:8">
      <c r="A257" t="s">
        <v>245</v>
      </c>
      <c r="B257" t="s">
        <v>83</v>
      </c>
      <c r="C257" t="s">
        <v>173</v>
      </c>
      <c r="D257" t="s">
        <v>187</v>
      </c>
      <c r="E257" t="s">
        <v>191</v>
      </c>
      <c r="F257" t="s">
        <v>189</v>
      </c>
      <c r="G257" s="10">
        <v>3101.3</v>
      </c>
    </row>
    <row r="258" spans="1:8">
      <c r="A258" t="s">
        <v>245</v>
      </c>
      <c r="B258" t="s">
        <v>83</v>
      </c>
      <c r="C258" t="s">
        <v>173</v>
      </c>
      <c r="D258" t="s">
        <v>187</v>
      </c>
      <c r="E258" t="s">
        <v>192</v>
      </c>
      <c r="F258" t="s">
        <v>189</v>
      </c>
      <c r="G258">
        <v>887.6</v>
      </c>
    </row>
    <row r="259" spans="1:8">
      <c r="A259" t="s">
        <v>245</v>
      </c>
      <c r="B259" t="s">
        <v>83</v>
      </c>
      <c r="C259" t="s">
        <v>173</v>
      </c>
      <c r="D259" t="s">
        <v>187</v>
      </c>
      <c r="E259" t="s">
        <v>193</v>
      </c>
      <c r="F259" t="s">
        <v>189</v>
      </c>
      <c r="G259">
        <v>793</v>
      </c>
    </row>
    <row r="260" spans="1:8">
      <c r="A260" t="s">
        <v>245</v>
      </c>
      <c r="B260" t="s">
        <v>83</v>
      </c>
      <c r="C260" t="s">
        <v>173</v>
      </c>
      <c r="D260" t="s">
        <v>187</v>
      </c>
      <c r="E260" t="s">
        <v>194</v>
      </c>
      <c r="F260" t="s">
        <v>189</v>
      </c>
      <c r="G260" t="s">
        <v>195</v>
      </c>
    </row>
    <row r="261" spans="1:8">
      <c r="A261" s="2" t="s">
        <v>246</v>
      </c>
      <c r="B261" s="2" t="s">
        <v>83</v>
      </c>
      <c r="C261" s="2" t="s">
        <v>173</v>
      </c>
      <c r="D261" s="2" t="s">
        <v>187</v>
      </c>
      <c r="E261" s="2" t="s">
        <v>188</v>
      </c>
      <c r="F261" s="2" t="s">
        <v>189</v>
      </c>
      <c r="G261" s="11">
        <v>4766.1000000000004</v>
      </c>
    </row>
    <row r="262" spans="1:8">
      <c r="A262" s="2" t="s">
        <v>246</v>
      </c>
      <c r="B262" s="2" t="s">
        <v>83</v>
      </c>
      <c r="C262" s="2" t="s">
        <v>173</v>
      </c>
      <c r="D262" s="2" t="s">
        <v>187</v>
      </c>
      <c r="E262" s="2" t="s">
        <v>191</v>
      </c>
      <c r="F262" s="2" t="s">
        <v>189</v>
      </c>
      <c r="G262" s="11">
        <v>3035.5</v>
      </c>
    </row>
    <row r="263" spans="1:8">
      <c r="A263" s="2" t="s">
        <v>246</v>
      </c>
      <c r="B263" s="2" t="s">
        <v>83</v>
      </c>
      <c r="C263" s="2" t="s">
        <v>173</v>
      </c>
      <c r="D263" s="2" t="s">
        <v>187</v>
      </c>
      <c r="E263" s="2" t="s">
        <v>192</v>
      </c>
      <c r="F263" s="2" t="s">
        <v>189</v>
      </c>
      <c r="G263" s="2">
        <v>901.6</v>
      </c>
    </row>
    <row r="264" spans="1:8">
      <c r="A264" s="2" t="s">
        <v>246</v>
      </c>
      <c r="B264" s="2" t="s">
        <v>83</v>
      </c>
      <c r="C264" s="2" t="s">
        <v>173</v>
      </c>
      <c r="D264" s="2" t="s">
        <v>187</v>
      </c>
      <c r="E264" s="2" t="s">
        <v>193</v>
      </c>
      <c r="F264" s="2" t="s">
        <v>189</v>
      </c>
      <c r="G264" s="2">
        <v>829</v>
      </c>
    </row>
    <row r="265" spans="1:8">
      <c r="A265" s="2" t="s">
        <v>246</v>
      </c>
      <c r="B265" s="2" t="s">
        <v>83</v>
      </c>
      <c r="C265" s="2" t="s">
        <v>173</v>
      </c>
      <c r="D265" s="2" t="s">
        <v>187</v>
      </c>
      <c r="E265" s="2" t="s">
        <v>194</v>
      </c>
      <c r="F265" s="2" t="s">
        <v>189</v>
      </c>
      <c r="G265" s="2" t="s">
        <v>195</v>
      </c>
    </row>
    <row r="266" spans="1:8">
      <c r="A266" t="s">
        <v>247</v>
      </c>
      <c r="B266" t="s">
        <v>83</v>
      </c>
      <c r="C266" t="s">
        <v>173</v>
      </c>
      <c r="D266" t="s">
        <v>187</v>
      </c>
      <c r="E266" t="s">
        <v>188</v>
      </c>
      <c r="F266" t="s">
        <v>189</v>
      </c>
      <c r="G266" s="10">
        <v>4685.3999999999996</v>
      </c>
      <c r="H266" t="s">
        <v>190</v>
      </c>
    </row>
    <row r="267" spans="1:8">
      <c r="A267" t="s">
        <v>247</v>
      </c>
      <c r="B267" t="s">
        <v>83</v>
      </c>
      <c r="C267" t="s">
        <v>173</v>
      </c>
      <c r="D267" t="s">
        <v>187</v>
      </c>
      <c r="E267" t="s">
        <v>191</v>
      </c>
      <c r="F267" t="s">
        <v>189</v>
      </c>
      <c r="G267" s="10">
        <v>2906.8</v>
      </c>
      <c r="H267" t="s">
        <v>190</v>
      </c>
    </row>
    <row r="268" spans="1:8">
      <c r="A268" t="s">
        <v>247</v>
      </c>
      <c r="B268" t="s">
        <v>83</v>
      </c>
      <c r="C268" t="s">
        <v>173</v>
      </c>
      <c r="D268" t="s">
        <v>187</v>
      </c>
      <c r="E268" t="s">
        <v>192</v>
      </c>
      <c r="F268" t="s">
        <v>189</v>
      </c>
      <c r="G268">
        <v>890.3</v>
      </c>
      <c r="H268" t="s">
        <v>190</v>
      </c>
    </row>
    <row r="269" spans="1:8">
      <c r="A269" t="s">
        <v>247</v>
      </c>
      <c r="B269" t="s">
        <v>83</v>
      </c>
      <c r="C269" t="s">
        <v>173</v>
      </c>
      <c r="D269" t="s">
        <v>187</v>
      </c>
      <c r="E269" t="s">
        <v>193</v>
      </c>
      <c r="F269" t="s">
        <v>189</v>
      </c>
      <c r="G269">
        <v>888.3</v>
      </c>
      <c r="H269" t="s">
        <v>190</v>
      </c>
    </row>
    <row r="270" spans="1:8">
      <c r="A270" t="s">
        <v>247</v>
      </c>
      <c r="B270" t="s">
        <v>83</v>
      </c>
      <c r="C270" t="s">
        <v>173</v>
      </c>
      <c r="D270" t="s">
        <v>187</v>
      </c>
      <c r="E270" t="s">
        <v>194</v>
      </c>
      <c r="F270" t="s">
        <v>189</v>
      </c>
      <c r="G270" t="s">
        <v>195</v>
      </c>
    </row>
    <row r="271" spans="1:8">
      <c r="A271" t="s">
        <v>248</v>
      </c>
      <c r="B271" t="s">
        <v>83</v>
      </c>
      <c r="C271" t="s">
        <v>173</v>
      </c>
      <c r="D271" t="s">
        <v>187</v>
      </c>
      <c r="E271" t="s">
        <v>188</v>
      </c>
      <c r="F271" t="s">
        <v>189</v>
      </c>
      <c r="G271" s="10">
        <v>4710.5</v>
      </c>
    </row>
    <row r="272" spans="1:8">
      <c r="A272" t="s">
        <v>248</v>
      </c>
      <c r="B272" t="s">
        <v>83</v>
      </c>
      <c r="C272" t="s">
        <v>173</v>
      </c>
      <c r="D272" t="s">
        <v>187</v>
      </c>
      <c r="E272" t="s">
        <v>191</v>
      </c>
      <c r="F272" t="s">
        <v>189</v>
      </c>
      <c r="G272" s="10">
        <v>2882.3</v>
      </c>
    </row>
    <row r="273" spans="1:7">
      <c r="A273" t="s">
        <v>248</v>
      </c>
      <c r="B273" t="s">
        <v>83</v>
      </c>
      <c r="C273" t="s">
        <v>173</v>
      </c>
      <c r="D273" t="s">
        <v>187</v>
      </c>
      <c r="E273" t="s">
        <v>192</v>
      </c>
      <c r="F273" t="s">
        <v>189</v>
      </c>
      <c r="G273">
        <v>938</v>
      </c>
    </row>
    <row r="274" spans="1:7">
      <c r="A274" t="s">
        <v>248</v>
      </c>
      <c r="B274" t="s">
        <v>83</v>
      </c>
      <c r="C274" t="s">
        <v>173</v>
      </c>
      <c r="D274" t="s">
        <v>187</v>
      </c>
      <c r="E274" t="s">
        <v>193</v>
      </c>
      <c r="F274" t="s">
        <v>189</v>
      </c>
      <c r="G274">
        <v>890.2</v>
      </c>
    </row>
    <row r="275" spans="1:7">
      <c r="A275" t="s">
        <v>248</v>
      </c>
      <c r="B275" t="s">
        <v>83</v>
      </c>
      <c r="C275" t="s">
        <v>173</v>
      </c>
      <c r="D275" t="s">
        <v>187</v>
      </c>
      <c r="E275" t="s">
        <v>194</v>
      </c>
      <c r="F275" t="s">
        <v>189</v>
      </c>
      <c r="G275" t="s">
        <v>195</v>
      </c>
    </row>
    <row r="276" spans="1:7">
      <c r="A276" t="s">
        <v>249</v>
      </c>
      <c r="B276" t="s">
        <v>83</v>
      </c>
      <c r="C276" t="s">
        <v>173</v>
      </c>
      <c r="D276" t="s">
        <v>187</v>
      </c>
      <c r="E276" t="s">
        <v>188</v>
      </c>
      <c r="F276" t="s">
        <v>189</v>
      </c>
      <c r="G276" s="10">
        <v>4670.5</v>
      </c>
    </row>
    <row r="277" spans="1:7">
      <c r="A277" t="s">
        <v>249</v>
      </c>
      <c r="B277" t="s">
        <v>83</v>
      </c>
      <c r="C277" t="s">
        <v>173</v>
      </c>
      <c r="D277" t="s">
        <v>187</v>
      </c>
      <c r="E277" t="s">
        <v>191</v>
      </c>
      <c r="F277" t="s">
        <v>189</v>
      </c>
      <c r="G277" s="10">
        <v>2821.9</v>
      </c>
    </row>
    <row r="278" spans="1:7">
      <c r="A278" t="s">
        <v>249</v>
      </c>
      <c r="B278" t="s">
        <v>83</v>
      </c>
      <c r="C278" t="s">
        <v>173</v>
      </c>
      <c r="D278" t="s">
        <v>187</v>
      </c>
      <c r="E278" t="s">
        <v>192</v>
      </c>
      <c r="F278" t="s">
        <v>189</v>
      </c>
      <c r="G278">
        <v>960.6</v>
      </c>
    </row>
    <row r="279" spans="1:7">
      <c r="A279" t="s">
        <v>249</v>
      </c>
      <c r="B279" t="s">
        <v>83</v>
      </c>
      <c r="C279" t="s">
        <v>173</v>
      </c>
      <c r="D279" t="s">
        <v>187</v>
      </c>
      <c r="E279" t="s">
        <v>193</v>
      </c>
      <c r="F279" t="s">
        <v>189</v>
      </c>
      <c r="G279">
        <v>888</v>
      </c>
    </row>
    <row r="280" spans="1:7">
      <c r="A280" t="s">
        <v>249</v>
      </c>
      <c r="B280" t="s">
        <v>83</v>
      </c>
      <c r="C280" t="s">
        <v>173</v>
      </c>
      <c r="D280" t="s">
        <v>187</v>
      </c>
      <c r="E280" t="s">
        <v>194</v>
      </c>
      <c r="F280" t="s">
        <v>189</v>
      </c>
      <c r="G280" t="s">
        <v>195</v>
      </c>
    </row>
    <row r="281" spans="1:7">
      <c r="A281" t="s">
        <v>250</v>
      </c>
      <c r="B281" t="s">
        <v>83</v>
      </c>
      <c r="C281" t="s">
        <v>173</v>
      </c>
      <c r="D281" t="s">
        <v>187</v>
      </c>
      <c r="E281" t="s">
        <v>188</v>
      </c>
      <c r="F281" t="s">
        <v>189</v>
      </c>
      <c r="G281" s="10">
        <v>4547.6000000000004</v>
      </c>
    </row>
    <row r="282" spans="1:7">
      <c r="A282" t="s">
        <v>250</v>
      </c>
      <c r="B282" t="s">
        <v>83</v>
      </c>
      <c r="C282" t="s">
        <v>173</v>
      </c>
      <c r="D282" t="s">
        <v>187</v>
      </c>
      <c r="E282" t="s">
        <v>191</v>
      </c>
      <c r="F282" t="s">
        <v>189</v>
      </c>
      <c r="G282" s="10">
        <v>2711.7</v>
      </c>
    </row>
    <row r="283" spans="1:7">
      <c r="A283" t="s">
        <v>250</v>
      </c>
      <c r="B283" t="s">
        <v>83</v>
      </c>
      <c r="C283" t="s">
        <v>173</v>
      </c>
      <c r="D283" t="s">
        <v>187</v>
      </c>
      <c r="E283" t="s">
        <v>192</v>
      </c>
      <c r="F283" t="s">
        <v>189</v>
      </c>
      <c r="G283">
        <v>946.6</v>
      </c>
    </row>
    <row r="284" spans="1:7">
      <c r="A284" t="s">
        <v>250</v>
      </c>
      <c r="B284" t="s">
        <v>83</v>
      </c>
      <c r="C284" t="s">
        <v>173</v>
      </c>
      <c r="D284" t="s">
        <v>187</v>
      </c>
      <c r="E284" t="s">
        <v>193</v>
      </c>
      <c r="F284" t="s">
        <v>189</v>
      </c>
      <c r="G284">
        <v>889.3</v>
      </c>
    </row>
    <row r="285" spans="1:7">
      <c r="A285" t="s">
        <v>250</v>
      </c>
      <c r="B285" t="s">
        <v>83</v>
      </c>
      <c r="C285" t="s">
        <v>173</v>
      </c>
      <c r="D285" t="s">
        <v>187</v>
      </c>
      <c r="E285" t="s">
        <v>194</v>
      </c>
      <c r="F285" t="s">
        <v>189</v>
      </c>
      <c r="G285" t="s">
        <v>195</v>
      </c>
    </row>
    <row r="286" spans="1:7">
      <c r="A286" t="s">
        <v>251</v>
      </c>
      <c r="B286" t="s">
        <v>83</v>
      </c>
      <c r="C286" t="s">
        <v>173</v>
      </c>
      <c r="D286" t="s">
        <v>187</v>
      </c>
      <c r="E286" t="s">
        <v>188</v>
      </c>
      <c r="F286" t="s">
        <v>189</v>
      </c>
      <c r="G286" s="10">
        <v>4498.8999999999996</v>
      </c>
    </row>
    <row r="287" spans="1:7">
      <c r="A287" t="s">
        <v>251</v>
      </c>
      <c r="B287" t="s">
        <v>83</v>
      </c>
      <c r="C287" t="s">
        <v>173</v>
      </c>
      <c r="D287" t="s">
        <v>187</v>
      </c>
      <c r="E287" t="s">
        <v>191</v>
      </c>
      <c r="F287" t="s">
        <v>189</v>
      </c>
      <c r="G287" s="10">
        <v>2640.3</v>
      </c>
    </row>
    <row r="288" spans="1:7">
      <c r="A288" t="s">
        <v>251</v>
      </c>
      <c r="B288" t="s">
        <v>83</v>
      </c>
      <c r="C288" t="s">
        <v>173</v>
      </c>
      <c r="D288" t="s">
        <v>187</v>
      </c>
      <c r="E288" t="s">
        <v>192</v>
      </c>
      <c r="F288" t="s">
        <v>189</v>
      </c>
      <c r="G288">
        <v>956.7</v>
      </c>
    </row>
    <row r="289" spans="1:7">
      <c r="A289" t="s">
        <v>251</v>
      </c>
      <c r="B289" t="s">
        <v>83</v>
      </c>
      <c r="C289" t="s">
        <v>173</v>
      </c>
      <c r="D289" t="s">
        <v>187</v>
      </c>
      <c r="E289" t="s">
        <v>193</v>
      </c>
      <c r="F289" t="s">
        <v>189</v>
      </c>
      <c r="G289">
        <v>902</v>
      </c>
    </row>
    <row r="290" spans="1:7">
      <c r="A290" t="s">
        <v>251</v>
      </c>
      <c r="B290" t="s">
        <v>83</v>
      </c>
      <c r="C290" t="s">
        <v>173</v>
      </c>
      <c r="D290" t="s">
        <v>187</v>
      </c>
      <c r="E290" t="s">
        <v>194</v>
      </c>
      <c r="F290" t="s">
        <v>189</v>
      </c>
      <c r="G290" t="s">
        <v>195</v>
      </c>
    </row>
    <row r="291" spans="1:7">
      <c r="A291" t="s">
        <v>252</v>
      </c>
      <c r="B291" t="s">
        <v>83</v>
      </c>
      <c r="C291" t="s">
        <v>173</v>
      </c>
      <c r="D291" t="s">
        <v>187</v>
      </c>
      <c r="E291" t="s">
        <v>188</v>
      </c>
      <c r="F291" t="s">
        <v>189</v>
      </c>
      <c r="G291" s="10">
        <v>4509</v>
      </c>
    </row>
    <row r="292" spans="1:7">
      <c r="A292" t="s">
        <v>252</v>
      </c>
      <c r="B292" t="s">
        <v>83</v>
      </c>
      <c r="C292" t="s">
        <v>173</v>
      </c>
      <c r="D292" t="s">
        <v>187</v>
      </c>
      <c r="E292" t="s">
        <v>191</v>
      </c>
      <c r="F292" t="s">
        <v>189</v>
      </c>
      <c r="G292" s="10">
        <v>2631.7</v>
      </c>
    </row>
    <row r="293" spans="1:7">
      <c r="A293" t="s">
        <v>252</v>
      </c>
      <c r="B293" t="s">
        <v>83</v>
      </c>
      <c r="C293" t="s">
        <v>173</v>
      </c>
      <c r="D293" t="s">
        <v>187</v>
      </c>
      <c r="E293" t="s">
        <v>192</v>
      </c>
      <c r="F293" t="s">
        <v>189</v>
      </c>
      <c r="G293">
        <v>947.5</v>
      </c>
    </row>
    <row r="294" spans="1:7">
      <c r="A294" t="s">
        <v>252</v>
      </c>
      <c r="B294" t="s">
        <v>83</v>
      </c>
      <c r="C294" t="s">
        <v>173</v>
      </c>
      <c r="D294" t="s">
        <v>187</v>
      </c>
      <c r="E294" t="s">
        <v>193</v>
      </c>
      <c r="F294" t="s">
        <v>189</v>
      </c>
      <c r="G294">
        <v>929.9</v>
      </c>
    </row>
    <row r="295" spans="1:7">
      <c r="A295" t="s">
        <v>252</v>
      </c>
      <c r="B295" t="s">
        <v>83</v>
      </c>
      <c r="C295" t="s">
        <v>173</v>
      </c>
      <c r="D295" t="s">
        <v>187</v>
      </c>
      <c r="E295" t="s">
        <v>194</v>
      </c>
      <c r="F295" t="s">
        <v>189</v>
      </c>
      <c r="G295" t="s">
        <v>195</v>
      </c>
    </row>
    <row r="296" spans="1:7">
      <c r="A296" t="s">
        <v>253</v>
      </c>
      <c r="B296" t="s">
        <v>83</v>
      </c>
      <c r="C296" t="s">
        <v>173</v>
      </c>
      <c r="D296" t="s">
        <v>187</v>
      </c>
      <c r="E296" t="s">
        <v>188</v>
      </c>
      <c r="F296" t="s">
        <v>189</v>
      </c>
      <c r="G296" s="10">
        <v>4467</v>
      </c>
    </row>
    <row r="297" spans="1:7">
      <c r="A297" t="s">
        <v>253</v>
      </c>
      <c r="B297" t="s">
        <v>83</v>
      </c>
      <c r="C297" t="s">
        <v>173</v>
      </c>
      <c r="D297" t="s">
        <v>187</v>
      </c>
      <c r="E297" t="s">
        <v>191</v>
      </c>
      <c r="F297" t="s">
        <v>189</v>
      </c>
      <c r="G297" s="10">
        <v>2591.1</v>
      </c>
    </row>
    <row r="298" spans="1:7">
      <c r="A298" t="s">
        <v>253</v>
      </c>
      <c r="B298" t="s">
        <v>83</v>
      </c>
      <c r="C298" t="s">
        <v>173</v>
      </c>
      <c r="D298" t="s">
        <v>187</v>
      </c>
      <c r="E298" t="s">
        <v>192</v>
      </c>
      <c r="F298" t="s">
        <v>189</v>
      </c>
      <c r="G298">
        <v>955</v>
      </c>
    </row>
    <row r="299" spans="1:7">
      <c r="A299" t="s">
        <v>253</v>
      </c>
      <c r="B299" t="s">
        <v>83</v>
      </c>
      <c r="C299" t="s">
        <v>173</v>
      </c>
      <c r="D299" t="s">
        <v>187</v>
      </c>
      <c r="E299" t="s">
        <v>193</v>
      </c>
      <c r="F299" t="s">
        <v>189</v>
      </c>
      <c r="G299">
        <v>920.9</v>
      </c>
    </row>
    <row r="300" spans="1:7">
      <c r="A300" t="s">
        <v>253</v>
      </c>
      <c r="B300" t="s">
        <v>83</v>
      </c>
      <c r="C300" t="s">
        <v>173</v>
      </c>
      <c r="D300" t="s">
        <v>187</v>
      </c>
      <c r="E300" t="s">
        <v>194</v>
      </c>
      <c r="F300" t="s">
        <v>189</v>
      </c>
      <c r="G300" t="s">
        <v>195</v>
      </c>
    </row>
    <row r="301" spans="1:7">
      <c r="A301" t="s">
        <v>254</v>
      </c>
      <c r="B301" t="s">
        <v>83</v>
      </c>
      <c r="C301" t="s">
        <v>173</v>
      </c>
      <c r="D301" t="s">
        <v>187</v>
      </c>
      <c r="E301" t="s">
        <v>188</v>
      </c>
      <c r="F301" t="s">
        <v>189</v>
      </c>
      <c r="G301" s="10">
        <v>4351.2</v>
      </c>
    </row>
    <row r="302" spans="1:7">
      <c r="A302" t="s">
        <v>254</v>
      </c>
      <c r="B302" t="s">
        <v>83</v>
      </c>
      <c r="C302" t="s">
        <v>173</v>
      </c>
      <c r="D302" t="s">
        <v>187</v>
      </c>
      <c r="E302" t="s">
        <v>191</v>
      </c>
      <c r="F302" t="s">
        <v>189</v>
      </c>
      <c r="G302" s="10">
        <v>2474.1</v>
      </c>
    </row>
    <row r="303" spans="1:7">
      <c r="A303" t="s">
        <v>254</v>
      </c>
      <c r="B303" t="s">
        <v>83</v>
      </c>
      <c r="C303" t="s">
        <v>173</v>
      </c>
      <c r="D303" t="s">
        <v>187</v>
      </c>
      <c r="E303" t="s">
        <v>192</v>
      </c>
      <c r="F303" t="s">
        <v>189</v>
      </c>
      <c r="G303">
        <v>935.7</v>
      </c>
    </row>
    <row r="304" spans="1:7">
      <c r="A304" t="s">
        <v>254</v>
      </c>
      <c r="B304" t="s">
        <v>83</v>
      </c>
      <c r="C304" t="s">
        <v>173</v>
      </c>
      <c r="D304" t="s">
        <v>187</v>
      </c>
      <c r="E304" t="s">
        <v>193</v>
      </c>
      <c r="F304" t="s">
        <v>189</v>
      </c>
      <c r="G304">
        <v>941.4</v>
      </c>
    </row>
    <row r="305" spans="1:7">
      <c r="A305" t="s">
        <v>254</v>
      </c>
      <c r="B305" t="s">
        <v>83</v>
      </c>
      <c r="C305" t="s">
        <v>173</v>
      </c>
      <c r="D305" t="s">
        <v>187</v>
      </c>
      <c r="E305" t="s">
        <v>194</v>
      </c>
      <c r="F305" t="s">
        <v>189</v>
      </c>
      <c r="G305" t="s">
        <v>195</v>
      </c>
    </row>
    <row r="306" spans="1:7">
      <c r="A306" t="s">
        <v>255</v>
      </c>
      <c r="B306" t="s">
        <v>83</v>
      </c>
      <c r="C306" t="s">
        <v>173</v>
      </c>
      <c r="D306" t="s">
        <v>187</v>
      </c>
      <c r="E306" t="s">
        <v>188</v>
      </c>
      <c r="F306" t="s">
        <v>189</v>
      </c>
      <c r="G306" s="10">
        <v>4272.5</v>
      </c>
    </row>
    <row r="307" spans="1:7">
      <c r="A307" t="s">
        <v>255</v>
      </c>
      <c r="B307" t="s">
        <v>83</v>
      </c>
      <c r="C307" t="s">
        <v>173</v>
      </c>
      <c r="D307" t="s">
        <v>187</v>
      </c>
      <c r="E307" t="s">
        <v>191</v>
      </c>
      <c r="F307" t="s">
        <v>189</v>
      </c>
      <c r="G307" s="10">
        <v>2415.4</v>
      </c>
    </row>
    <row r="308" spans="1:7">
      <c r="A308" t="s">
        <v>255</v>
      </c>
      <c r="B308" t="s">
        <v>83</v>
      </c>
      <c r="C308" t="s">
        <v>173</v>
      </c>
      <c r="D308" t="s">
        <v>187</v>
      </c>
      <c r="E308" t="s">
        <v>192</v>
      </c>
      <c r="F308" t="s">
        <v>189</v>
      </c>
      <c r="G308">
        <v>948.5</v>
      </c>
    </row>
    <row r="309" spans="1:7">
      <c r="A309" t="s">
        <v>255</v>
      </c>
      <c r="B309" t="s">
        <v>83</v>
      </c>
      <c r="C309" t="s">
        <v>173</v>
      </c>
      <c r="D309" t="s">
        <v>187</v>
      </c>
      <c r="E309" t="s">
        <v>193</v>
      </c>
      <c r="F309" t="s">
        <v>189</v>
      </c>
      <c r="G309">
        <v>908.6</v>
      </c>
    </row>
    <row r="310" spans="1:7">
      <c r="A310" t="s">
        <v>255</v>
      </c>
      <c r="B310" t="s">
        <v>83</v>
      </c>
      <c r="C310" t="s">
        <v>173</v>
      </c>
      <c r="D310" t="s">
        <v>187</v>
      </c>
      <c r="E310" t="s">
        <v>194</v>
      </c>
      <c r="F310" t="s">
        <v>189</v>
      </c>
      <c r="G310" t="s">
        <v>195</v>
      </c>
    </row>
    <row r="311" spans="1:7">
      <c r="A311" t="s">
        <v>256</v>
      </c>
      <c r="B311" t="s">
        <v>83</v>
      </c>
      <c r="C311" t="s">
        <v>173</v>
      </c>
      <c r="D311" t="s">
        <v>187</v>
      </c>
      <c r="E311" t="s">
        <v>188</v>
      </c>
      <c r="F311" t="s">
        <v>189</v>
      </c>
      <c r="G311" s="10">
        <v>4335.5</v>
      </c>
    </row>
    <row r="312" spans="1:7">
      <c r="A312" t="s">
        <v>256</v>
      </c>
      <c r="B312" t="s">
        <v>83</v>
      </c>
      <c r="C312" t="s">
        <v>173</v>
      </c>
      <c r="D312" t="s">
        <v>187</v>
      </c>
      <c r="E312" t="s">
        <v>191</v>
      </c>
      <c r="F312" t="s">
        <v>189</v>
      </c>
      <c r="G312" s="10">
        <v>2436</v>
      </c>
    </row>
    <row r="313" spans="1:7">
      <c r="A313" t="s">
        <v>256</v>
      </c>
      <c r="B313" t="s">
        <v>83</v>
      </c>
      <c r="C313" t="s">
        <v>173</v>
      </c>
      <c r="D313" t="s">
        <v>187</v>
      </c>
      <c r="E313" t="s">
        <v>192</v>
      </c>
      <c r="F313" t="s">
        <v>189</v>
      </c>
      <c r="G313">
        <v>990.9</v>
      </c>
    </row>
    <row r="314" spans="1:7">
      <c r="A314" t="s">
        <v>256</v>
      </c>
      <c r="B314" t="s">
        <v>83</v>
      </c>
      <c r="C314" t="s">
        <v>173</v>
      </c>
      <c r="D314" t="s">
        <v>187</v>
      </c>
      <c r="E314" t="s">
        <v>193</v>
      </c>
      <c r="F314" t="s">
        <v>189</v>
      </c>
      <c r="G314">
        <v>908.6</v>
      </c>
    </row>
    <row r="315" spans="1:7">
      <c r="A315" t="s">
        <v>256</v>
      </c>
      <c r="B315" t="s">
        <v>83</v>
      </c>
      <c r="C315" t="s">
        <v>173</v>
      </c>
      <c r="D315" t="s">
        <v>187</v>
      </c>
      <c r="E315" t="s">
        <v>194</v>
      </c>
      <c r="F315" t="s">
        <v>189</v>
      </c>
      <c r="G315" t="s">
        <v>195</v>
      </c>
    </row>
    <row r="316" spans="1:7">
      <c r="A316" t="s">
        <v>257</v>
      </c>
      <c r="B316" t="s">
        <v>83</v>
      </c>
      <c r="C316" t="s">
        <v>173</v>
      </c>
      <c r="D316" t="s">
        <v>187</v>
      </c>
      <c r="E316" t="s">
        <v>188</v>
      </c>
      <c r="F316" t="s">
        <v>189</v>
      </c>
      <c r="G316" s="10">
        <v>4384.8</v>
      </c>
    </row>
    <row r="317" spans="1:7">
      <c r="A317" t="s">
        <v>257</v>
      </c>
      <c r="B317" t="s">
        <v>83</v>
      </c>
      <c r="C317" t="s">
        <v>173</v>
      </c>
      <c r="D317" t="s">
        <v>187</v>
      </c>
      <c r="E317" t="s">
        <v>191</v>
      </c>
      <c r="F317" t="s">
        <v>189</v>
      </c>
      <c r="G317" s="10">
        <v>2404.8000000000002</v>
      </c>
    </row>
    <row r="318" spans="1:7">
      <c r="A318" t="s">
        <v>257</v>
      </c>
      <c r="B318" t="s">
        <v>83</v>
      </c>
      <c r="C318" t="s">
        <v>173</v>
      </c>
      <c r="D318" t="s">
        <v>187</v>
      </c>
      <c r="E318" t="s">
        <v>192</v>
      </c>
      <c r="F318" t="s">
        <v>189</v>
      </c>
      <c r="G318" s="10">
        <v>1033.2</v>
      </c>
    </row>
    <row r="319" spans="1:7">
      <c r="A319" t="s">
        <v>257</v>
      </c>
      <c r="B319" t="s">
        <v>83</v>
      </c>
      <c r="C319" t="s">
        <v>173</v>
      </c>
      <c r="D319" t="s">
        <v>187</v>
      </c>
      <c r="E319" t="s">
        <v>193</v>
      </c>
      <c r="F319" t="s">
        <v>189</v>
      </c>
      <c r="G319">
        <v>946.9</v>
      </c>
    </row>
    <row r="320" spans="1:7">
      <c r="A320" t="s">
        <v>257</v>
      </c>
      <c r="B320" t="s">
        <v>83</v>
      </c>
      <c r="C320" t="s">
        <v>173</v>
      </c>
      <c r="D320" t="s">
        <v>187</v>
      </c>
      <c r="E320" t="s">
        <v>194</v>
      </c>
      <c r="F320" t="s">
        <v>189</v>
      </c>
      <c r="G320" t="s">
        <v>195</v>
      </c>
    </row>
    <row r="321" spans="1:8">
      <c r="A321" t="s">
        <v>258</v>
      </c>
      <c r="B321" t="s">
        <v>83</v>
      </c>
      <c r="C321" t="s">
        <v>173</v>
      </c>
      <c r="D321" t="s">
        <v>187</v>
      </c>
      <c r="E321" t="s">
        <v>188</v>
      </c>
      <c r="F321" t="s">
        <v>189</v>
      </c>
      <c r="G321" s="10">
        <v>4394.2</v>
      </c>
    </row>
    <row r="322" spans="1:8">
      <c r="A322" t="s">
        <v>258</v>
      </c>
      <c r="B322" t="s">
        <v>83</v>
      </c>
      <c r="C322" t="s">
        <v>173</v>
      </c>
      <c r="D322" t="s">
        <v>187</v>
      </c>
      <c r="E322" t="s">
        <v>191</v>
      </c>
      <c r="F322" t="s">
        <v>189</v>
      </c>
      <c r="G322" s="10">
        <v>2328.4</v>
      </c>
    </row>
    <row r="323" spans="1:8">
      <c r="A323" t="s">
        <v>258</v>
      </c>
      <c r="B323" t="s">
        <v>83</v>
      </c>
      <c r="C323" t="s">
        <v>173</v>
      </c>
      <c r="D323" t="s">
        <v>187</v>
      </c>
      <c r="E323" t="s">
        <v>192</v>
      </c>
      <c r="F323" t="s">
        <v>189</v>
      </c>
      <c r="G323" s="10">
        <v>1062.9000000000001</v>
      </c>
    </row>
    <row r="324" spans="1:8">
      <c r="A324" t="s">
        <v>258</v>
      </c>
      <c r="B324" t="s">
        <v>83</v>
      </c>
      <c r="C324" t="s">
        <v>173</v>
      </c>
      <c r="D324" t="s">
        <v>187</v>
      </c>
      <c r="E324" t="s">
        <v>193</v>
      </c>
      <c r="F324" t="s">
        <v>189</v>
      </c>
      <c r="G324" s="10">
        <v>1002.8</v>
      </c>
    </row>
    <row r="325" spans="1:8">
      <c r="A325" t="s">
        <v>258</v>
      </c>
      <c r="B325" t="s">
        <v>83</v>
      </c>
      <c r="C325" t="s">
        <v>173</v>
      </c>
      <c r="D325" t="s">
        <v>187</v>
      </c>
      <c r="E325" t="s">
        <v>194</v>
      </c>
      <c r="F325" t="s">
        <v>189</v>
      </c>
      <c r="G325" t="s">
        <v>195</v>
      </c>
    </row>
    <row r="326" spans="1:8">
      <c r="A326" t="s">
        <v>259</v>
      </c>
      <c r="B326" t="s">
        <v>83</v>
      </c>
      <c r="C326" t="s">
        <v>173</v>
      </c>
      <c r="D326" t="s">
        <v>187</v>
      </c>
      <c r="E326" t="s">
        <v>188</v>
      </c>
      <c r="F326" t="s">
        <v>189</v>
      </c>
      <c r="G326" s="10">
        <v>4361.1000000000004</v>
      </c>
      <c r="H326" t="s">
        <v>190</v>
      </c>
    </row>
    <row r="327" spans="1:8">
      <c r="A327" t="s">
        <v>259</v>
      </c>
      <c r="B327" t="s">
        <v>83</v>
      </c>
      <c r="C327" t="s">
        <v>173</v>
      </c>
      <c r="D327" t="s">
        <v>187</v>
      </c>
      <c r="E327" t="s">
        <v>191</v>
      </c>
      <c r="F327" t="s">
        <v>189</v>
      </c>
      <c r="G327" s="10">
        <v>2290</v>
      </c>
      <c r="H327" t="s">
        <v>190</v>
      </c>
    </row>
    <row r="328" spans="1:8">
      <c r="A328" t="s">
        <v>259</v>
      </c>
      <c r="B328" t="s">
        <v>83</v>
      </c>
      <c r="C328" t="s">
        <v>173</v>
      </c>
      <c r="D328" t="s">
        <v>187</v>
      </c>
      <c r="E328" t="s">
        <v>192</v>
      </c>
      <c r="F328" t="s">
        <v>189</v>
      </c>
      <c r="G328" s="10">
        <v>1052.3</v>
      </c>
      <c r="H328" t="s">
        <v>190</v>
      </c>
    </row>
    <row r="329" spans="1:8">
      <c r="A329" t="s">
        <v>259</v>
      </c>
      <c r="B329" t="s">
        <v>83</v>
      </c>
      <c r="C329" t="s">
        <v>173</v>
      </c>
      <c r="D329" t="s">
        <v>187</v>
      </c>
      <c r="E329" t="s">
        <v>193</v>
      </c>
      <c r="F329" t="s">
        <v>189</v>
      </c>
      <c r="G329" s="10">
        <v>1018.9</v>
      </c>
      <c r="H329" t="s">
        <v>190</v>
      </c>
    </row>
    <row r="330" spans="1:8">
      <c r="A330" t="s">
        <v>259</v>
      </c>
      <c r="B330" t="s">
        <v>83</v>
      </c>
      <c r="C330" t="s">
        <v>173</v>
      </c>
      <c r="D330" t="s">
        <v>187</v>
      </c>
      <c r="E330" t="s">
        <v>194</v>
      </c>
      <c r="F330" t="s">
        <v>189</v>
      </c>
      <c r="G330" t="s">
        <v>195</v>
      </c>
    </row>
    <row r="331" spans="1:8">
      <c r="A331" t="s">
        <v>260</v>
      </c>
      <c r="B331" t="s">
        <v>83</v>
      </c>
      <c r="C331" t="s">
        <v>173</v>
      </c>
      <c r="D331" t="s">
        <v>187</v>
      </c>
      <c r="E331" t="s">
        <v>188</v>
      </c>
      <c r="F331" t="s">
        <v>189</v>
      </c>
      <c r="G331" s="10">
        <v>4439.1000000000004</v>
      </c>
    </row>
    <row r="332" spans="1:8">
      <c r="A332" t="s">
        <v>260</v>
      </c>
      <c r="B332" t="s">
        <v>83</v>
      </c>
      <c r="C332" t="s">
        <v>173</v>
      </c>
      <c r="D332" t="s">
        <v>187</v>
      </c>
      <c r="E332" t="s">
        <v>191</v>
      </c>
      <c r="F332" t="s">
        <v>189</v>
      </c>
      <c r="G332" s="10">
        <v>2303.6999999999998</v>
      </c>
    </row>
    <row r="333" spans="1:8">
      <c r="A333" t="s">
        <v>260</v>
      </c>
      <c r="B333" t="s">
        <v>83</v>
      </c>
      <c r="C333" t="s">
        <v>173</v>
      </c>
      <c r="D333" t="s">
        <v>187</v>
      </c>
      <c r="E333" t="s">
        <v>192</v>
      </c>
      <c r="F333" t="s">
        <v>189</v>
      </c>
      <c r="G333" s="10">
        <v>1073.3</v>
      </c>
    </row>
    <row r="334" spans="1:8">
      <c r="A334" t="s">
        <v>260</v>
      </c>
      <c r="B334" t="s">
        <v>83</v>
      </c>
      <c r="C334" t="s">
        <v>173</v>
      </c>
      <c r="D334" t="s">
        <v>187</v>
      </c>
      <c r="E334" t="s">
        <v>193</v>
      </c>
      <c r="F334" t="s">
        <v>189</v>
      </c>
      <c r="G334" s="10">
        <v>1062.0999999999999</v>
      </c>
    </row>
    <row r="335" spans="1:8">
      <c r="A335" t="s">
        <v>260</v>
      </c>
      <c r="B335" t="s">
        <v>83</v>
      </c>
      <c r="C335" t="s">
        <v>173</v>
      </c>
      <c r="D335" t="s">
        <v>187</v>
      </c>
      <c r="E335" t="s">
        <v>194</v>
      </c>
      <c r="F335" t="s">
        <v>189</v>
      </c>
      <c r="G335" t="s">
        <v>195</v>
      </c>
    </row>
    <row r="336" spans="1:8">
      <c r="A336" t="s">
        <v>261</v>
      </c>
      <c r="B336" t="s">
        <v>83</v>
      </c>
      <c r="C336" t="s">
        <v>173</v>
      </c>
      <c r="D336" t="s">
        <v>187</v>
      </c>
      <c r="E336" t="s">
        <v>188</v>
      </c>
      <c r="F336" t="s">
        <v>189</v>
      </c>
      <c r="G336" s="10">
        <v>4481.1000000000004</v>
      </c>
    </row>
    <row r="337" spans="1:8">
      <c r="A337" t="s">
        <v>261</v>
      </c>
      <c r="B337" t="s">
        <v>83</v>
      </c>
      <c r="C337" t="s">
        <v>173</v>
      </c>
      <c r="D337" t="s">
        <v>187</v>
      </c>
      <c r="E337" t="s">
        <v>191</v>
      </c>
      <c r="F337" t="s">
        <v>189</v>
      </c>
      <c r="G337" s="10">
        <v>2290.9</v>
      </c>
    </row>
    <row r="338" spans="1:8">
      <c r="A338" t="s">
        <v>261</v>
      </c>
      <c r="B338" t="s">
        <v>83</v>
      </c>
      <c r="C338" t="s">
        <v>173</v>
      </c>
      <c r="D338" t="s">
        <v>187</v>
      </c>
      <c r="E338" t="s">
        <v>192</v>
      </c>
      <c r="F338" t="s">
        <v>189</v>
      </c>
      <c r="G338" s="10">
        <v>1099.4000000000001</v>
      </c>
    </row>
    <row r="339" spans="1:8">
      <c r="A339" t="s">
        <v>261</v>
      </c>
      <c r="B339" t="s">
        <v>83</v>
      </c>
      <c r="C339" t="s">
        <v>173</v>
      </c>
      <c r="D339" t="s">
        <v>187</v>
      </c>
      <c r="E339" t="s">
        <v>193</v>
      </c>
      <c r="F339" t="s">
        <v>189</v>
      </c>
      <c r="G339" s="10">
        <v>1090.7</v>
      </c>
    </row>
    <row r="340" spans="1:8">
      <c r="A340" t="s">
        <v>261</v>
      </c>
      <c r="B340" t="s">
        <v>83</v>
      </c>
      <c r="C340" t="s">
        <v>173</v>
      </c>
      <c r="D340" t="s">
        <v>187</v>
      </c>
      <c r="E340" t="s">
        <v>194</v>
      </c>
      <c r="F340" t="s">
        <v>189</v>
      </c>
      <c r="G340" t="s">
        <v>195</v>
      </c>
    </row>
    <row r="341" spans="1:8">
      <c r="A341" s="2" t="s">
        <v>262</v>
      </c>
      <c r="B341" s="2" t="s">
        <v>83</v>
      </c>
      <c r="C341" s="2" t="s">
        <v>173</v>
      </c>
      <c r="D341" s="2" t="s">
        <v>187</v>
      </c>
      <c r="E341" s="2" t="s">
        <v>188</v>
      </c>
      <c r="F341" s="2" t="s">
        <v>189</v>
      </c>
      <c r="G341" s="11">
        <v>4427.7</v>
      </c>
      <c r="H341" s="10">
        <f>G261-G341</f>
        <v>338.40000000000055</v>
      </c>
    </row>
    <row r="342" spans="1:8">
      <c r="A342" s="2" t="s">
        <v>262</v>
      </c>
      <c r="B342" s="2" t="s">
        <v>83</v>
      </c>
      <c r="C342" s="2" t="s">
        <v>173</v>
      </c>
      <c r="D342" s="2" t="s">
        <v>187</v>
      </c>
      <c r="E342" s="2" t="s">
        <v>191</v>
      </c>
      <c r="F342" s="2" t="s">
        <v>189</v>
      </c>
      <c r="G342" s="11">
        <v>2211.6</v>
      </c>
      <c r="H342" s="75">
        <f>G262-G342</f>
        <v>823.90000000000009</v>
      </c>
    </row>
    <row r="343" spans="1:8">
      <c r="A343" s="2" t="s">
        <v>262</v>
      </c>
      <c r="B343" s="2" t="s">
        <v>83</v>
      </c>
      <c r="C343" s="2" t="s">
        <v>173</v>
      </c>
      <c r="D343" s="2" t="s">
        <v>187</v>
      </c>
      <c r="E343" s="2" t="s">
        <v>192</v>
      </c>
      <c r="F343" s="2" t="s">
        <v>189</v>
      </c>
      <c r="G343" s="11">
        <v>1093.7</v>
      </c>
      <c r="H343" s="75">
        <f>G263-G343</f>
        <v>-192.10000000000002</v>
      </c>
    </row>
    <row r="344" spans="1:8">
      <c r="A344" s="2" t="s">
        <v>262</v>
      </c>
      <c r="B344" s="2" t="s">
        <v>83</v>
      </c>
      <c r="C344" s="2" t="s">
        <v>173</v>
      </c>
      <c r="D344" s="2" t="s">
        <v>187</v>
      </c>
      <c r="E344" s="2" t="s">
        <v>193</v>
      </c>
      <c r="F344" s="2" t="s">
        <v>189</v>
      </c>
      <c r="G344" s="11">
        <v>1122.4000000000001</v>
      </c>
      <c r="H344" s="75">
        <f>G264-G344</f>
        <v>-293.40000000000009</v>
      </c>
    </row>
    <row r="345" spans="1:8">
      <c r="A345" s="2" t="s">
        <v>262</v>
      </c>
      <c r="B345" s="2" t="s">
        <v>83</v>
      </c>
      <c r="C345" s="2" t="s">
        <v>173</v>
      </c>
      <c r="D345" s="2" t="s">
        <v>187</v>
      </c>
      <c r="E345" s="2" t="s">
        <v>194</v>
      </c>
      <c r="F345" s="2" t="s">
        <v>189</v>
      </c>
      <c r="G345" s="2" t="s">
        <v>195</v>
      </c>
      <c r="H345" s="10"/>
    </row>
    <row r="346" spans="1:8">
      <c r="A346" t="s">
        <v>263</v>
      </c>
      <c r="B346" t="s">
        <v>83</v>
      </c>
      <c r="C346" t="s">
        <v>173</v>
      </c>
      <c r="D346" t="s">
        <v>187</v>
      </c>
      <c r="E346" t="s">
        <v>188</v>
      </c>
      <c r="F346" t="s">
        <v>189</v>
      </c>
      <c r="G346" s="10">
        <v>4409.1000000000004</v>
      </c>
    </row>
    <row r="347" spans="1:8">
      <c r="A347" t="s">
        <v>263</v>
      </c>
      <c r="B347" t="s">
        <v>83</v>
      </c>
      <c r="C347" t="s">
        <v>173</v>
      </c>
      <c r="D347" t="s">
        <v>187</v>
      </c>
      <c r="E347" t="s">
        <v>191</v>
      </c>
      <c r="F347" t="s">
        <v>189</v>
      </c>
      <c r="G347" s="10">
        <v>2197.6999999999998</v>
      </c>
    </row>
    <row r="348" spans="1:8">
      <c r="A348" t="s">
        <v>263</v>
      </c>
      <c r="B348" t="s">
        <v>83</v>
      </c>
      <c r="C348" t="s">
        <v>173</v>
      </c>
      <c r="D348" t="s">
        <v>187</v>
      </c>
      <c r="E348" t="s">
        <v>192</v>
      </c>
      <c r="F348" t="s">
        <v>189</v>
      </c>
      <c r="G348" s="10">
        <v>1090.3</v>
      </c>
    </row>
    <row r="349" spans="1:8">
      <c r="A349" t="s">
        <v>263</v>
      </c>
      <c r="B349" t="s">
        <v>83</v>
      </c>
      <c r="C349" t="s">
        <v>173</v>
      </c>
      <c r="D349" t="s">
        <v>187</v>
      </c>
      <c r="E349" t="s">
        <v>193</v>
      </c>
      <c r="F349" t="s">
        <v>189</v>
      </c>
      <c r="G349" s="10">
        <v>1121</v>
      </c>
    </row>
    <row r="350" spans="1:8">
      <c r="A350" t="s">
        <v>263</v>
      </c>
      <c r="B350" t="s">
        <v>83</v>
      </c>
      <c r="C350" t="s">
        <v>173</v>
      </c>
      <c r="D350" t="s">
        <v>187</v>
      </c>
      <c r="E350" t="s">
        <v>194</v>
      </c>
      <c r="F350" t="s">
        <v>189</v>
      </c>
      <c r="G350" t="s">
        <v>195</v>
      </c>
    </row>
    <row r="351" spans="1:8">
      <c r="A351" t="s">
        <v>264</v>
      </c>
      <c r="B351" t="s">
        <v>83</v>
      </c>
      <c r="C351" t="s">
        <v>173</v>
      </c>
      <c r="D351" t="s">
        <v>187</v>
      </c>
      <c r="E351" t="s">
        <v>188</v>
      </c>
      <c r="F351" t="s">
        <v>189</v>
      </c>
      <c r="G351" s="10">
        <v>4510.3999999999996</v>
      </c>
    </row>
    <row r="352" spans="1:8">
      <c r="A352" t="s">
        <v>264</v>
      </c>
      <c r="B352" t="s">
        <v>83</v>
      </c>
      <c r="C352" t="s">
        <v>173</v>
      </c>
      <c r="D352" t="s">
        <v>187</v>
      </c>
      <c r="E352" t="s">
        <v>191</v>
      </c>
      <c r="F352" t="s">
        <v>189</v>
      </c>
      <c r="G352" s="10">
        <v>2249.1999999999998</v>
      </c>
    </row>
    <row r="353" spans="1:7">
      <c r="A353" t="s">
        <v>264</v>
      </c>
      <c r="B353" t="s">
        <v>83</v>
      </c>
      <c r="C353" t="s">
        <v>173</v>
      </c>
      <c r="D353" t="s">
        <v>187</v>
      </c>
      <c r="E353" t="s">
        <v>192</v>
      </c>
      <c r="F353" t="s">
        <v>189</v>
      </c>
      <c r="G353" s="10">
        <v>1133.2</v>
      </c>
    </row>
    <row r="354" spans="1:7">
      <c r="A354" t="s">
        <v>264</v>
      </c>
      <c r="B354" t="s">
        <v>83</v>
      </c>
      <c r="C354" t="s">
        <v>173</v>
      </c>
      <c r="D354" t="s">
        <v>187</v>
      </c>
      <c r="E354" t="s">
        <v>193</v>
      </c>
      <c r="F354" t="s">
        <v>189</v>
      </c>
      <c r="G354" s="10">
        <v>1128.0999999999999</v>
      </c>
    </row>
    <row r="355" spans="1:7">
      <c r="A355" t="s">
        <v>264</v>
      </c>
      <c r="B355" t="s">
        <v>83</v>
      </c>
      <c r="C355" t="s">
        <v>173</v>
      </c>
      <c r="D355" t="s">
        <v>187</v>
      </c>
      <c r="E355" t="s">
        <v>194</v>
      </c>
      <c r="F355" t="s">
        <v>189</v>
      </c>
      <c r="G355" t="s">
        <v>195</v>
      </c>
    </row>
  </sheetData>
  <hyperlinks>
    <hyperlink ref="A3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D14" sqref="D14"/>
    </sheetView>
  </sheetViews>
  <sheetFormatPr baseColWidth="10" defaultColWidth="20.6640625" defaultRowHeight="12" x14ac:dyDescent="0"/>
  <cols>
    <col min="1" max="16384" width="20.6640625" style="3"/>
  </cols>
  <sheetData>
    <row r="1" spans="1:2">
      <c r="A1" s="3" t="s">
        <v>1012</v>
      </c>
    </row>
    <row r="2" spans="1:2">
      <c r="A2" s="3" t="s">
        <v>1011</v>
      </c>
    </row>
    <row r="3" spans="1:2">
      <c r="A3" s="3" t="s">
        <v>1010</v>
      </c>
    </row>
    <row r="4" spans="1:2">
      <c r="A4" s="3" t="s">
        <v>1009</v>
      </c>
    </row>
    <row r="5" spans="1:2">
      <c r="A5" s="3" t="s">
        <v>1008</v>
      </c>
    </row>
    <row r="6" spans="1:2">
      <c r="A6" s="3" t="s">
        <v>1007</v>
      </c>
    </row>
    <row r="8" spans="1:2">
      <c r="A8" s="3" t="s">
        <v>1003</v>
      </c>
      <c r="B8" s="3" t="s">
        <v>1006</v>
      </c>
    </row>
    <row r="10" spans="1:2">
      <c r="A10" s="3" t="s">
        <v>1005</v>
      </c>
    </row>
    <row r="11" spans="1:2">
      <c r="A11" s="3" t="s">
        <v>1004</v>
      </c>
      <c r="B11" s="3" t="s">
        <v>1003</v>
      </c>
    </row>
    <row r="12" spans="1:2">
      <c r="A12" s="48">
        <v>36526</v>
      </c>
      <c r="B12" s="47">
        <v>2.2969900000000001</v>
      </c>
    </row>
    <row r="13" spans="1:2">
      <c r="A13" s="48">
        <v>36892</v>
      </c>
      <c r="B13" s="47">
        <v>1.20729</v>
      </c>
    </row>
    <row r="14" spans="1:2">
      <c r="A14" s="48">
        <v>37257</v>
      </c>
      <c r="B14" s="47">
        <v>-1.4371</v>
      </c>
    </row>
    <row r="15" spans="1:2">
      <c r="A15" s="48">
        <v>37622</v>
      </c>
      <c r="B15" s="47">
        <v>-3.2803</v>
      </c>
    </row>
    <row r="16" spans="1:2">
      <c r="A16" s="48">
        <v>37987</v>
      </c>
      <c r="B16" s="47">
        <v>-3.3623699999999999</v>
      </c>
    </row>
    <row r="17" spans="1:3">
      <c r="A17" s="48">
        <v>38353</v>
      </c>
      <c r="B17" s="47">
        <v>-2.4312900000000002</v>
      </c>
    </row>
    <row r="18" spans="1:3">
      <c r="A18" s="48">
        <v>38718</v>
      </c>
      <c r="B18" s="47">
        <v>-1.7911600000000001</v>
      </c>
    </row>
    <row r="19" spans="1:3">
      <c r="A19" s="48">
        <v>39083</v>
      </c>
      <c r="B19" s="47">
        <v>-1.1100000000000001</v>
      </c>
    </row>
    <row r="20" spans="1:3">
      <c r="A20" s="48">
        <v>39448</v>
      </c>
      <c r="B20" s="47">
        <v>-3.1154700000000002</v>
      </c>
    </row>
    <row r="21" spans="1:3">
      <c r="A21" s="48">
        <v>39814</v>
      </c>
      <c r="B21" s="47">
        <v>-9.7976100000000006</v>
      </c>
    </row>
    <row r="22" spans="1:3">
      <c r="A22" s="48">
        <v>40179</v>
      </c>
      <c r="B22" s="47">
        <v>-8.64968</v>
      </c>
    </row>
    <row r="23" spans="1:3">
      <c r="A23" s="48">
        <v>40544</v>
      </c>
      <c r="B23" s="47">
        <v>-8.3748000000000005</v>
      </c>
    </row>
    <row r="24" spans="1:3">
      <c r="A24" s="48">
        <v>40909</v>
      </c>
      <c r="B24" s="47">
        <v>-6.7282099999999998</v>
      </c>
    </row>
    <row r="25" spans="1:3">
      <c r="A25" s="48">
        <v>41275</v>
      </c>
      <c r="B25" s="47">
        <v>-4.0781099999999997</v>
      </c>
      <c r="C25" s="52"/>
    </row>
    <row r="26" spans="1:3">
      <c r="A26" s="48">
        <v>41640</v>
      </c>
      <c r="B26" s="47">
        <v>-2.7934000000000001</v>
      </c>
      <c r="C26" s="71">
        <f>B26-B22</f>
        <v>5.8562799999999999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39997558519241921"/>
  </sheetPr>
  <dimension ref="A1:C90"/>
  <sheetViews>
    <sheetView workbookViewId="0">
      <selection activeCell="G19" sqref="G19"/>
    </sheetView>
  </sheetViews>
  <sheetFormatPr baseColWidth="10" defaultRowHeight="15" x14ac:dyDescent="0"/>
  <cols>
    <col min="2" max="2" width="11.6640625" bestFit="1" customWidth="1"/>
  </cols>
  <sheetData>
    <row r="1" spans="1:3" ht="18">
      <c r="A1" s="7" t="s">
        <v>104</v>
      </c>
    </row>
    <row r="2" spans="1:3">
      <c r="A2" t="s">
        <v>80</v>
      </c>
    </row>
    <row r="4" spans="1:3">
      <c r="A4" t="s">
        <v>1</v>
      </c>
      <c r="B4" t="s">
        <v>107</v>
      </c>
    </row>
    <row r="5" spans="1:3">
      <c r="A5" t="s">
        <v>3</v>
      </c>
      <c r="B5" t="s">
        <v>106</v>
      </c>
    </row>
    <row r="6" spans="1:3">
      <c r="A6" t="s">
        <v>5</v>
      </c>
      <c r="B6" t="s">
        <v>105</v>
      </c>
    </row>
    <row r="7" spans="1:3">
      <c r="A7" t="s">
        <v>7</v>
      </c>
      <c r="B7" t="s">
        <v>104</v>
      </c>
    </row>
    <row r="8" spans="1:3">
      <c r="A8" t="s">
        <v>0</v>
      </c>
      <c r="B8" t="s">
        <v>1018</v>
      </c>
    </row>
    <row r="10" spans="1:3">
      <c r="A10" t="s">
        <v>9</v>
      </c>
      <c r="B10" s="36">
        <v>-205525.76000000001</v>
      </c>
    </row>
    <row r="11" spans="1:3">
      <c r="A11" t="s">
        <v>10</v>
      </c>
      <c r="B11" s="36">
        <v>-202767.2</v>
      </c>
    </row>
    <row r="12" spans="1:3">
      <c r="A12" t="s">
        <v>11</v>
      </c>
      <c r="B12" s="41">
        <v>-196053.01</v>
      </c>
      <c r="C12" s="72">
        <f>B12-B28</f>
        <v>-8317.9200000000128</v>
      </c>
    </row>
    <row r="13" spans="1:3">
      <c r="A13" t="s">
        <v>12</v>
      </c>
      <c r="B13" s="36">
        <v>-198355.41</v>
      </c>
    </row>
    <row r="14" spans="1:3">
      <c r="A14" t="s">
        <v>13</v>
      </c>
      <c r="B14" s="36">
        <v>-205978.91</v>
      </c>
    </row>
    <row r="15" spans="1:3">
      <c r="A15" t="s">
        <v>14</v>
      </c>
      <c r="B15" s="36">
        <v>-207990.97</v>
      </c>
    </row>
    <row r="16" spans="1:3">
      <c r="A16" t="s">
        <v>15</v>
      </c>
      <c r="B16" s="36">
        <v>-198081.87</v>
      </c>
    </row>
    <row r="17" spans="1:2">
      <c r="A17" t="s">
        <v>16</v>
      </c>
      <c r="B17" s="36">
        <v>-194241.82</v>
      </c>
    </row>
    <row r="18" spans="1:2">
      <c r="A18" t="s">
        <v>17</v>
      </c>
      <c r="B18" s="36">
        <v>-196692.03</v>
      </c>
    </row>
    <row r="19" spans="1:2">
      <c r="A19" t="s">
        <v>18</v>
      </c>
      <c r="B19" s="36">
        <v>-193286.3</v>
      </c>
    </row>
    <row r="20" spans="1:2">
      <c r="A20" t="s">
        <v>19</v>
      </c>
      <c r="B20" s="36">
        <v>-192384.44</v>
      </c>
    </row>
    <row r="21" spans="1:2">
      <c r="A21" t="s">
        <v>20</v>
      </c>
      <c r="B21" s="36">
        <v>-187436.14</v>
      </c>
    </row>
    <row r="22" spans="1:2">
      <c r="A22" t="s">
        <v>21</v>
      </c>
      <c r="B22" s="36">
        <v>-183851.43</v>
      </c>
    </row>
    <row r="23" spans="1:2">
      <c r="A23" t="s">
        <v>22</v>
      </c>
      <c r="B23" s="36">
        <v>-181259.75</v>
      </c>
    </row>
    <row r="24" spans="1:2">
      <c r="A24" t="s">
        <v>23</v>
      </c>
      <c r="B24" s="36">
        <v>-177446.08</v>
      </c>
    </row>
    <row r="25" spans="1:2">
      <c r="A25" t="s">
        <v>24</v>
      </c>
      <c r="B25" s="36">
        <v>-181142.41</v>
      </c>
    </row>
    <row r="26" spans="1:2">
      <c r="A26" t="s">
        <v>25</v>
      </c>
      <c r="B26" s="36">
        <v>-185562.49</v>
      </c>
    </row>
    <row r="27" spans="1:2">
      <c r="A27" t="s">
        <v>26</v>
      </c>
      <c r="B27" s="36">
        <v>-188458.86</v>
      </c>
    </row>
    <row r="28" spans="1:2">
      <c r="A28" t="s">
        <v>27</v>
      </c>
      <c r="B28" s="41">
        <v>-187735.09</v>
      </c>
    </row>
    <row r="29" spans="1:2">
      <c r="A29" t="s">
        <v>28</v>
      </c>
      <c r="B29" s="36">
        <v>-186616.57</v>
      </c>
    </row>
    <row r="30" spans="1:2">
      <c r="A30" t="s">
        <v>29</v>
      </c>
      <c r="B30" s="36">
        <v>-187990.89</v>
      </c>
    </row>
    <row r="31" spans="1:2">
      <c r="A31" t="s">
        <v>30</v>
      </c>
      <c r="B31" s="36">
        <v>-190184.94</v>
      </c>
    </row>
    <row r="32" spans="1:2">
      <c r="A32" t="s">
        <v>31</v>
      </c>
      <c r="B32" s="36">
        <v>-189309.33</v>
      </c>
    </row>
    <row r="33" spans="1:2">
      <c r="A33" t="s">
        <v>32</v>
      </c>
      <c r="B33" s="36">
        <v>-187150.11</v>
      </c>
    </row>
    <row r="34" spans="1:2">
      <c r="A34" t="s">
        <v>33</v>
      </c>
      <c r="B34" s="36">
        <v>-182786.71</v>
      </c>
    </row>
    <row r="35" spans="1:2">
      <c r="A35" t="s">
        <v>34</v>
      </c>
      <c r="B35" s="36">
        <v>-176062.42</v>
      </c>
    </row>
    <row r="36" spans="1:2">
      <c r="A36" t="s">
        <v>35</v>
      </c>
      <c r="B36" s="36">
        <v>-170164.14</v>
      </c>
    </row>
    <row r="37" spans="1:2">
      <c r="A37" t="s">
        <v>36</v>
      </c>
      <c r="B37" s="36">
        <v>-163211.17000000001</v>
      </c>
    </row>
    <row r="38" spans="1:2">
      <c r="A38" t="s">
        <v>37</v>
      </c>
      <c r="B38" s="36">
        <v>-157638.87</v>
      </c>
    </row>
    <row r="39" spans="1:2">
      <c r="A39" t="s">
        <v>38</v>
      </c>
      <c r="B39" s="36">
        <v>-156402.23999999999</v>
      </c>
    </row>
    <row r="40" spans="1:2">
      <c r="A40" t="s">
        <v>39</v>
      </c>
      <c r="B40" s="36">
        <v>-155812.68</v>
      </c>
    </row>
    <row r="41" spans="1:2">
      <c r="A41" t="s">
        <v>40</v>
      </c>
      <c r="B41" s="36">
        <v>-144308.12</v>
      </c>
    </row>
    <row r="42" spans="1:2">
      <c r="A42" t="s">
        <v>41</v>
      </c>
      <c r="B42" s="36">
        <v>-143696.88</v>
      </c>
    </row>
    <row r="43" spans="1:2">
      <c r="A43" t="s">
        <v>42</v>
      </c>
      <c r="B43" s="36">
        <v>-134358.09</v>
      </c>
    </row>
    <row r="44" spans="1:2">
      <c r="A44" t="s">
        <v>43</v>
      </c>
      <c r="B44" s="36">
        <v>-131893.95000000001</v>
      </c>
    </row>
    <row r="45" spans="1:2">
      <c r="A45" t="s">
        <v>44</v>
      </c>
      <c r="B45" s="36">
        <v>-123498.93</v>
      </c>
    </row>
    <row r="46" spans="1:2">
      <c r="A46" t="s">
        <v>45</v>
      </c>
      <c r="B46" s="36">
        <v>-120368.23</v>
      </c>
    </row>
    <row r="47" spans="1:2">
      <c r="A47" t="s">
        <v>46</v>
      </c>
      <c r="B47" s="36">
        <v>-117143.44</v>
      </c>
    </row>
    <row r="48" spans="1:2">
      <c r="A48" t="s">
        <v>47</v>
      </c>
      <c r="B48" s="36">
        <v>-110972.48</v>
      </c>
    </row>
    <row r="49" spans="1:2">
      <c r="A49" t="s">
        <v>48</v>
      </c>
      <c r="B49" s="36">
        <v>-108319.44</v>
      </c>
    </row>
    <row r="50" spans="1:2">
      <c r="A50" t="s">
        <v>49</v>
      </c>
      <c r="B50" s="36">
        <v>-106413.65</v>
      </c>
    </row>
    <row r="51" spans="1:2">
      <c r="A51" t="s">
        <v>50</v>
      </c>
      <c r="B51" s="36">
        <v>-104323.23</v>
      </c>
    </row>
    <row r="52" spans="1:2">
      <c r="A52" t="s">
        <v>51</v>
      </c>
      <c r="B52" s="36">
        <v>-101706.94</v>
      </c>
    </row>
    <row r="53" spans="1:2">
      <c r="A53" t="s">
        <v>52</v>
      </c>
      <c r="B53" s="36">
        <v>-100518.33</v>
      </c>
    </row>
    <row r="54" spans="1:2">
      <c r="A54" t="s">
        <v>53</v>
      </c>
      <c r="B54" s="36">
        <v>-99930.43</v>
      </c>
    </row>
    <row r="55" spans="1:2">
      <c r="A55" t="s">
        <v>54</v>
      </c>
      <c r="B55" s="36">
        <v>-96326.34</v>
      </c>
    </row>
    <row r="56" spans="1:2">
      <c r="A56" t="s">
        <v>55</v>
      </c>
      <c r="B56" s="36">
        <v>-91172.65</v>
      </c>
    </row>
    <row r="57" spans="1:2">
      <c r="A57" t="s">
        <v>56</v>
      </c>
      <c r="B57" s="36">
        <v>-90319.05</v>
      </c>
    </row>
    <row r="58" spans="1:2">
      <c r="A58" t="s">
        <v>57</v>
      </c>
      <c r="B58" s="36">
        <v>-89350.47</v>
      </c>
    </row>
    <row r="59" spans="1:2">
      <c r="A59" t="s">
        <v>58</v>
      </c>
      <c r="B59" s="36">
        <v>-86453.79</v>
      </c>
    </row>
    <row r="60" spans="1:2">
      <c r="A60" t="s">
        <v>59</v>
      </c>
      <c r="B60" s="36">
        <v>-83336.850000000006</v>
      </c>
    </row>
    <row r="61" spans="1:2">
      <c r="A61" t="s">
        <v>60</v>
      </c>
      <c r="B61" s="36">
        <v>-78981.37</v>
      </c>
    </row>
    <row r="62" spans="1:2">
      <c r="A62" t="s">
        <v>61</v>
      </c>
      <c r="B62" s="36">
        <v>-76931.710000000006</v>
      </c>
    </row>
    <row r="63" spans="1:2">
      <c r="A63" t="s">
        <v>62</v>
      </c>
      <c r="B63" s="36">
        <v>-72072.75</v>
      </c>
    </row>
    <row r="64" spans="1:2">
      <c r="A64" t="s">
        <v>63</v>
      </c>
      <c r="B64" s="36">
        <v>-66587.679999999993</v>
      </c>
    </row>
    <row r="65" spans="1:2">
      <c r="A65" t="s">
        <v>64</v>
      </c>
      <c r="B65" s="36">
        <v>-62615.78</v>
      </c>
    </row>
    <row r="66" spans="1:2">
      <c r="A66" t="s">
        <v>65</v>
      </c>
      <c r="B66" s="36">
        <v>-59923.34</v>
      </c>
    </row>
    <row r="67" spans="1:2">
      <c r="A67" t="s">
        <v>66</v>
      </c>
      <c r="B67" s="36">
        <v>-59807.77</v>
      </c>
    </row>
    <row r="68" spans="1:2">
      <c r="A68" t="s">
        <v>67</v>
      </c>
      <c r="B68" s="36">
        <v>-53355.78</v>
      </c>
    </row>
    <row r="69" spans="1:2">
      <c r="A69" t="s">
        <v>68</v>
      </c>
      <c r="B69" s="36">
        <v>-48024.47</v>
      </c>
    </row>
    <row r="70" spans="1:2">
      <c r="A70" t="s">
        <v>69</v>
      </c>
      <c r="B70" s="36">
        <v>-47325.98</v>
      </c>
    </row>
    <row r="71" spans="1:2">
      <c r="A71" t="s">
        <v>70</v>
      </c>
      <c r="B71" s="36">
        <v>-44575.33</v>
      </c>
    </row>
    <row r="72" spans="1:2">
      <c r="A72" t="s">
        <v>71</v>
      </c>
      <c r="B72" s="36">
        <v>-40692.019999999997</v>
      </c>
    </row>
    <row r="73" spans="1:2">
      <c r="A73" t="s">
        <v>72</v>
      </c>
      <c r="B73" s="36">
        <v>-37463.46</v>
      </c>
    </row>
    <row r="74" spans="1:2">
      <c r="A74" t="s">
        <v>73</v>
      </c>
      <c r="B74" s="36">
        <v>-37177.93</v>
      </c>
    </row>
    <row r="75" spans="1:2">
      <c r="A75" t="s">
        <v>74</v>
      </c>
      <c r="B75" s="36">
        <v>-36096.15</v>
      </c>
    </row>
    <row r="76" spans="1:2">
      <c r="A76" t="s">
        <v>75</v>
      </c>
      <c r="B76" s="36">
        <v>-27058.49</v>
      </c>
    </row>
    <row r="77" spans="1:2">
      <c r="A77" t="s">
        <v>76</v>
      </c>
      <c r="B77" s="36">
        <v>-17028.64</v>
      </c>
    </row>
    <row r="78" spans="1:2">
      <c r="A78" t="s">
        <v>77</v>
      </c>
      <c r="B78" s="36">
        <v>-20052.61</v>
      </c>
    </row>
    <row r="79" spans="1:2">
      <c r="A79" t="s">
        <v>78</v>
      </c>
      <c r="B79" s="36">
        <v>-18691.599999999999</v>
      </c>
    </row>
    <row r="80" spans="1:2">
      <c r="A80" t="s">
        <v>103</v>
      </c>
      <c r="B80" s="36">
        <v>-15289.07</v>
      </c>
    </row>
    <row r="81" spans="1:2">
      <c r="A81" t="s">
        <v>102</v>
      </c>
      <c r="B81" s="36">
        <v>-15789.7</v>
      </c>
    </row>
    <row r="82" spans="1:2">
      <c r="A82" t="s">
        <v>101</v>
      </c>
      <c r="B82" s="36">
        <v>-15857.67</v>
      </c>
    </row>
    <row r="83" spans="1:2">
      <c r="A83" t="s">
        <v>100</v>
      </c>
      <c r="B83" s="36">
        <v>-8937.65</v>
      </c>
    </row>
    <row r="84" spans="1:2">
      <c r="A84" t="s">
        <v>99</v>
      </c>
      <c r="B84" s="36">
        <v>-12450.79</v>
      </c>
    </row>
    <row r="85" spans="1:2">
      <c r="A85" t="s">
        <v>98</v>
      </c>
      <c r="B85" s="36">
        <v>-10470.83</v>
      </c>
    </row>
    <row r="86" spans="1:2">
      <c r="A86" t="s">
        <v>97</v>
      </c>
      <c r="B86" s="36">
        <v>-10614.75</v>
      </c>
    </row>
    <row r="87" spans="1:2">
      <c r="A87" t="s">
        <v>96</v>
      </c>
      <c r="B87" s="36">
        <v>-9281.14</v>
      </c>
    </row>
    <row r="90" spans="1:2">
      <c r="A90" t="s">
        <v>79</v>
      </c>
      <c r="B90" s="1">
        <v>42105.819502314815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README</vt:lpstr>
      <vt:lpstr>10YR Interest Rate (Monthly)</vt:lpstr>
      <vt:lpstr>Real GDP per capita</vt:lpstr>
      <vt:lpstr>Unemp</vt:lpstr>
      <vt:lpstr>Emp</vt:lpstr>
      <vt:lpstr>ECB SDW (Various)</vt:lpstr>
      <vt:lpstr>Emp - by edu</vt:lpstr>
      <vt:lpstr>US Deficit</vt:lpstr>
      <vt:lpstr>IIP</vt:lpstr>
      <vt:lpstr>Gross External Debt</vt:lpstr>
      <vt:lpstr>Corporate Debt</vt:lpstr>
      <vt:lpstr>Nonperforming loans</vt:lpstr>
      <vt:lpstr>IMF Forecasts</vt:lpstr>
      <vt:lpstr>Labor Productivity</vt:lpstr>
      <vt:lpstr>Relative price of nontradables</vt:lpstr>
      <vt:lpstr>WB Data</vt:lpstr>
    </vt:vector>
  </TitlesOfParts>
  <Company>Harvard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Cynthia Mei Balloch</dc:creator>
  <cp:lastModifiedBy>Ricardo Reis</cp:lastModifiedBy>
  <cp:lastPrinted>2015-11-09T21:39:48Z</cp:lastPrinted>
  <dcterms:created xsi:type="dcterms:W3CDTF">2015-11-04T18:50:09Z</dcterms:created>
  <dcterms:modified xsi:type="dcterms:W3CDTF">2015-11-23T10:38:13Z</dcterms:modified>
</cp:coreProperties>
</file>